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D:\Paywizard\测试CASE\"/>
    </mc:Choice>
  </mc:AlternateContent>
  <xr:revisionPtr revIDLastSave="0" documentId="13_ncr:1_{52B300EA-06B5-4F3E-829C-BDCC3ECFF7EF}" xr6:coauthVersionLast="47" xr6:coauthVersionMax="47" xr10:uidLastSave="{00000000-0000-0000-0000-000000000000}"/>
  <bookViews>
    <workbookView xWindow="-98" yWindow="-98" windowWidth="21795" windowHeight="11625" tabRatio="682" xr2:uid="{00000000-000D-0000-FFFF-FFFF00000000}"/>
  </bookViews>
  <sheets>
    <sheet name="Home" sheetId="11" r:id="rId1"/>
    <sheet name="首页" sheetId="5" state="hidden" r:id="rId2"/>
    <sheet name="Cloud API" sheetId="4" r:id="rId3"/>
    <sheet name="Core Payment" sheetId="6" r:id="rId4"/>
    <sheet name="MDB" sheetId="7" r:id="rId5"/>
    <sheet name="PULSE" sheetId="12" r:id="rId6"/>
    <sheet name="AIDL" sheetId="13" r:id="rId7"/>
    <sheet name="Serial+Socket" sheetId="8" r:id="rId8"/>
    <sheet name="Accessory" sheetId="10" r:id="rId9"/>
  </sheets>
  <definedNames>
    <definedName name="_xlnm._FilterDatabase" localSheetId="2" hidden="1">'Cloud API'!$A$10:$Q$10</definedName>
    <definedName name="Global_ClientID" localSheetId="2">'Cloud API'!$B$2</definedName>
    <definedName name="Global_ClientID">#REF!</definedName>
    <definedName name="Global_ClientSecret" localSheetId="2">'Cloud API'!$D$2</definedName>
    <definedName name="Global_ClientSecret">#REF!</definedName>
    <definedName name="Global_Currency" localSheetId="2">'Cloud API'!$D$4</definedName>
    <definedName name="Global_Currency">#REF!</definedName>
    <definedName name="Global_MID" localSheetId="2">'Cloud API'!$B$4</definedName>
    <definedName name="Global_MID">#REF!</definedName>
    <definedName name="Global_POSID" localSheetId="2">'Cloud API'!$B$5</definedName>
    <definedName name="Global_POSID">#REF!</definedName>
    <definedName name="Global_Token" localSheetId="2">'Cloud API'!$B$3</definedName>
    <definedName name="Global_Token">#REF!</definedName>
    <definedName name="Global_TRADENO" localSheetId="2">'Cloud API'!$B$6</definedName>
    <definedName name="Global_TRADEN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2" i="4" l="1"/>
  <c r="K82" i="4"/>
  <c r="F82" i="4"/>
  <c r="E82" i="4"/>
  <c r="D82" i="4"/>
  <c r="C82" i="4"/>
  <c r="B82" i="4"/>
  <c r="M81" i="4"/>
  <c r="K81" i="4"/>
  <c r="F81" i="4"/>
  <c r="E81" i="4"/>
  <c r="D81" i="4"/>
  <c r="C81" i="4"/>
  <c r="B81" i="4"/>
  <c r="M79" i="4"/>
  <c r="K79" i="4"/>
  <c r="F79" i="4"/>
  <c r="E79" i="4"/>
  <c r="D79" i="4"/>
  <c r="C79" i="4"/>
  <c r="B79" i="4"/>
  <c r="M78" i="4"/>
  <c r="K78" i="4"/>
  <c r="F78" i="4"/>
  <c r="E78" i="4"/>
  <c r="D78" i="4"/>
  <c r="C78" i="4"/>
  <c r="B78" i="4"/>
  <c r="M76" i="4"/>
  <c r="K76" i="4"/>
  <c r="F76" i="4"/>
  <c r="E76" i="4"/>
  <c r="D76" i="4"/>
  <c r="C76" i="4"/>
  <c r="B76" i="4"/>
  <c r="M75" i="4"/>
  <c r="K75" i="4"/>
  <c r="F75" i="4"/>
  <c r="E75" i="4"/>
  <c r="D75" i="4"/>
  <c r="C75" i="4"/>
  <c r="B75" i="4"/>
  <c r="M73" i="4"/>
  <c r="K73" i="4"/>
  <c r="F73" i="4"/>
  <c r="E73" i="4"/>
  <c r="D73" i="4"/>
  <c r="C73" i="4"/>
  <c r="B73" i="4"/>
  <c r="M72" i="4"/>
  <c r="K72" i="4"/>
  <c r="F72" i="4"/>
  <c r="E72" i="4"/>
  <c r="D72" i="4"/>
  <c r="C72" i="4"/>
  <c r="B72" i="4"/>
  <c r="M71" i="4"/>
  <c r="K71" i="4"/>
  <c r="F71" i="4"/>
  <c r="E71" i="4"/>
  <c r="D71" i="4"/>
  <c r="C71" i="4"/>
  <c r="B71" i="4"/>
  <c r="M69" i="4"/>
  <c r="K69" i="4"/>
  <c r="F69" i="4"/>
  <c r="E69" i="4"/>
  <c r="D69" i="4"/>
  <c r="C69" i="4"/>
  <c r="B69" i="4"/>
  <c r="M68" i="4"/>
  <c r="K68" i="4"/>
  <c r="F68" i="4"/>
  <c r="E68" i="4"/>
  <c r="D68" i="4"/>
  <c r="C68" i="4"/>
  <c r="B68" i="4"/>
  <c r="M67" i="4"/>
  <c r="K67" i="4"/>
  <c r="F67" i="4"/>
  <c r="E67" i="4"/>
  <c r="D67" i="4"/>
  <c r="C67" i="4"/>
  <c r="B67" i="4"/>
  <c r="M65" i="4"/>
  <c r="K65" i="4"/>
  <c r="F65" i="4"/>
  <c r="E65" i="4"/>
  <c r="D65" i="4"/>
  <c r="C65" i="4"/>
  <c r="B65" i="4"/>
  <c r="M64" i="4"/>
  <c r="K64" i="4"/>
  <c r="F64" i="4"/>
  <c r="E64" i="4"/>
  <c r="D64" i="4"/>
  <c r="C64" i="4"/>
  <c r="B64" i="4"/>
  <c r="M62" i="4"/>
  <c r="K62" i="4"/>
  <c r="F62" i="4"/>
  <c r="E62" i="4"/>
  <c r="D62" i="4"/>
  <c r="C62" i="4"/>
  <c r="B62" i="4"/>
  <c r="M61" i="4"/>
  <c r="K61" i="4"/>
  <c r="F61" i="4"/>
  <c r="E61" i="4"/>
  <c r="D61" i="4"/>
  <c r="C61" i="4"/>
  <c r="B61" i="4"/>
  <c r="M59" i="4"/>
  <c r="K59" i="4"/>
  <c r="F59" i="4"/>
  <c r="E59" i="4"/>
  <c r="D59" i="4"/>
  <c r="C59" i="4"/>
  <c r="B59" i="4"/>
  <c r="M58" i="4"/>
  <c r="K58" i="4"/>
  <c r="F58" i="4"/>
  <c r="E58" i="4"/>
  <c r="D58" i="4"/>
  <c r="C58" i="4"/>
  <c r="B58" i="4"/>
  <c r="M57" i="4"/>
  <c r="K57" i="4"/>
  <c r="F57" i="4"/>
  <c r="E57" i="4"/>
  <c r="D57" i="4"/>
  <c r="C57" i="4"/>
  <c r="B57" i="4"/>
  <c r="M56" i="4"/>
  <c r="K56" i="4"/>
  <c r="F56" i="4"/>
  <c r="E56" i="4"/>
  <c r="D56" i="4"/>
  <c r="C56" i="4"/>
  <c r="B56" i="4"/>
  <c r="M55" i="4"/>
  <c r="K55" i="4"/>
  <c r="F55" i="4"/>
  <c r="E55" i="4"/>
  <c r="D55" i="4"/>
  <c r="C55" i="4"/>
  <c r="B55" i="4"/>
  <c r="M54" i="4"/>
  <c r="K54" i="4"/>
  <c r="F54" i="4"/>
  <c r="E54" i="4"/>
  <c r="D54" i="4"/>
  <c r="C54" i="4"/>
  <c r="B54" i="4"/>
  <c r="M53" i="4"/>
  <c r="K53" i="4"/>
  <c r="F53" i="4"/>
  <c r="E53" i="4"/>
  <c r="D53" i="4"/>
  <c r="C53" i="4"/>
  <c r="B53" i="4"/>
  <c r="K51" i="4"/>
  <c r="F51" i="4"/>
  <c r="E51" i="4"/>
  <c r="D51" i="4"/>
  <c r="C51" i="4"/>
  <c r="B51" i="4"/>
  <c r="K50" i="4"/>
  <c r="F50" i="4"/>
  <c r="E50" i="4"/>
  <c r="D50" i="4"/>
  <c r="C50" i="4"/>
  <c r="B50" i="4"/>
  <c r="M48" i="4"/>
  <c r="K48" i="4"/>
  <c r="F48" i="4"/>
  <c r="E48" i="4"/>
  <c r="M47" i="4"/>
  <c r="K47" i="4"/>
  <c r="F47" i="4"/>
  <c r="E47" i="4"/>
  <c r="D47" i="4"/>
  <c r="C47" i="4"/>
  <c r="B47" i="4"/>
  <c r="M46" i="4"/>
  <c r="K46" i="4"/>
  <c r="F46" i="4"/>
  <c r="E46" i="4"/>
  <c r="M45" i="4"/>
  <c r="K45" i="4"/>
  <c r="F45" i="4"/>
  <c r="E45" i="4"/>
  <c r="M44" i="4"/>
  <c r="K44" i="4"/>
  <c r="F44" i="4"/>
  <c r="E44" i="4"/>
  <c r="D44" i="4"/>
  <c r="C44" i="4"/>
  <c r="B44" i="4"/>
  <c r="M43" i="4"/>
  <c r="F43" i="4"/>
  <c r="E43" i="4"/>
  <c r="D43" i="4"/>
  <c r="C43" i="4"/>
  <c r="B43" i="4"/>
  <c r="M42" i="4"/>
  <c r="K42" i="4"/>
  <c r="F42" i="4"/>
  <c r="E42" i="4"/>
  <c r="M41" i="4"/>
  <c r="K41" i="4"/>
  <c r="F41" i="4"/>
  <c r="E41" i="4"/>
  <c r="D41" i="4"/>
  <c r="C41" i="4"/>
  <c r="B41" i="4"/>
  <c r="M40" i="4"/>
  <c r="K40" i="4"/>
  <c r="E40" i="4"/>
  <c r="D40" i="4"/>
  <c r="C40" i="4"/>
  <c r="B40" i="4"/>
  <c r="M39" i="4"/>
  <c r="K39" i="4"/>
  <c r="F39" i="4"/>
  <c r="E39" i="4"/>
  <c r="D39" i="4"/>
  <c r="C39" i="4"/>
  <c r="B39" i="4"/>
  <c r="M38" i="4"/>
  <c r="K38" i="4"/>
  <c r="F38" i="4"/>
  <c r="E38" i="4"/>
  <c r="D38" i="4"/>
  <c r="C38" i="4"/>
  <c r="B38" i="4"/>
  <c r="M37" i="4"/>
  <c r="K37" i="4"/>
  <c r="F37" i="4"/>
  <c r="D37" i="4"/>
  <c r="C37" i="4"/>
  <c r="B37" i="4"/>
  <c r="B17" i="4"/>
  <c r="M33" i="4"/>
  <c r="K33" i="4"/>
  <c r="F33" i="4"/>
  <c r="E33" i="4"/>
  <c r="D33" i="4"/>
  <c r="C33" i="4"/>
  <c r="B33" i="4"/>
  <c r="M32" i="4"/>
  <c r="K32" i="4"/>
  <c r="F32" i="4"/>
  <c r="E32" i="4"/>
  <c r="D32" i="4"/>
  <c r="C32" i="4"/>
  <c r="B32" i="4"/>
  <c r="M30" i="4"/>
  <c r="K30" i="4"/>
  <c r="F30" i="4"/>
  <c r="E30" i="4"/>
  <c r="D30" i="4"/>
  <c r="C30" i="4"/>
  <c r="B30" i="4"/>
  <c r="M29" i="4"/>
  <c r="K29" i="4"/>
  <c r="F29" i="4"/>
  <c r="E29" i="4"/>
  <c r="D29" i="4"/>
  <c r="C29" i="4"/>
  <c r="B29" i="4"/>
  <c r="M28" i="4"/>
  <c r="K28" i="4"/>
  <c r="F28" i="4"/>
  <c r="E28" i="4"/>
  <c r="D28" i="4"/>
  <c r="C28" i="4"/>
  <c r="B28" i="4"/>
  <c r="M26" i="4"/>
  <c r="K26" i="4"/>
  <c r="F26" i="4"/>
  <c r="E26" i="4"/>
  <c r="D26" i="4"/>
  <c r="C26" i="4"/>
  <c r="B26" i="4"/>
  <c r="M25" i="4"/>
  <c r="K25" i="4"/>
  <c r="F25" i="4"/>
  <c r="E25" i="4"/>
  <c r="D25" i="4"/>
  <c r="C25" i="4"/>
  <c r="B25" i="4"/>
  <c r="M24" i="4"/>
  <c r="K24" i="4"/>
  <c r="F24" i="4"/>
  <c r="E24" i="4"/>
  <c r="D24" i="4"/>
  <c r="C24" i="4"/>
  <c r="B24" i="4"/>
  <c r="M22" i="4"/>
  <c r="K22" i="4"/>
  <c r="F22" i="4"/>
  <c r="E22" i="4"/>
  <c r="D22" i="4"/>
  <c r="C22" i="4"/>
  <c r="B22" i="4"/>
  <c r="M20" i="4"/>
  <c r="K20" i="4"/>
  <c r="F20" i="4"/>
  <c r="E20" i="4"/>
  <c r="D20" i="4"/>
  <c r="C20" i="4"/>
  <c r="B20" i="4"/>
  <c r="M19" i="4"/>
  <c r="K19" i="4"/>
  <c r="F19" i="4"/>
  <c r="E19" i="4"/>
  <c r="D19" i="4"/>
  <c r="C19" i="4"/>
  <c r="B19" i="4"/>
  <c r="M17" i="4"/>
  <c r="K17" i="4"/>
  <c r="F17" i="4"/>
  <c r="E17" i="4"/>
  <c r="D17" i="4"/>
  <c r="C17" i="4"/>
  <c r="M16" i="4"/>
  <c r="K16" i="4"/>
  <c r="F16" i="4"/>
  <c r="E16" i="4"/>
  <c r="D16" i="4"/>
  <c r="C16" i="4"/>
  <c r="B16" i="4"/>
  <c r="M14" i="4"/>
  <c r="K14" i="4"/>
  <c r="F14" i="4"/>
  <c r="E14" i="4"/>
  <c r="D14" i="4"/>
  <c r="C14" i="4"/>
  <c r="B14" i="4"/>
  <c r="M12" i="4"/>
  <c r="K12" i="4"/>
  <c r="F12" i="4"/>
  <c r="E12" i="4"/>
  <c r="D12" i="4"/>
  <c r="C12" i="4"/>
  <c r="B12" i="4"/>
</calcChain>
</file>

<file path=xl/sharedStrings.xml><?xml version="1.0" encoding="utf-8"?>
<sst xmlns="http://schemas.openxmlformats.org/spreadsheetml/2006/main" count="855" uniqueCount="516">
  <si>
    <t>Client ID:</t>
  </si>
  <si>
    <t>Client Secret:</t>
  </si>
  <si>
    <t>{Your dev Secret}</t>
  </si>
  <si>
    <t>Test Merchant Token:</t>
  </si>
  <si>
    <t>{Test Merchant Terminal Token}</t>
  </si>
  <si>
    <t>Test MID:</t>
  </si>
  <si>
    <t>{Test Merchant ID}</t>
  </si>
  <si>
    <t>Currency Code:</t>
  </si>
  <si>
    <t>{Your Currency}</t>
  </si>
  <si>
    <t>POS ID/NAME:</t>
  </si>
  <si>
    <t>{Your POS ID/NAME Here}</t>
  </si>
  <si>
    <t>TRADE NO:</t>
  </si>
  <si>
    <t>{Your trade no}</t>
  </si>
  <si>
    <t>TEST CASE ID</t>
  </si>
  <si>
    <t>DEVELOPE ID</t>
  </si>
  <si>
    <t>DEVELOPE SECRET</t>
  </si>
  <si>
    <t>MERCHANT TOKEN</t>
  </si>
  <si>
    <t>POS NAME</t>
  </si>
  <si>
    <t>MERCHANT ID</t>
  </si>
  <si>
    <t>TRANS TYPE</t>
  </si>
  <si>
    <t>TRANS AMT</t>
  </si>
  <si>
    <t>OTHER AMT</t>
  </si>
  <si>
    <t>TIP AMT</t>
  </si>
  <si>
    <t xml:space="preserve">CURRENCY </t>
  </si>
  <si>
    <t>ORIGIN INDEX</t>
  </si>
  <si>
    <t>TRADE NO</t>
  </si>
  <si>
    <t>Execution conditions</t>
  </si>
  <si>
    <t xml:space="preserve">ERROR CODE </t>
  </si>
  <si>
    <t>ERROR MESSAGE</t>
  </si>
  <si>
    <t>REMARK</t>
  </si>
  <si>
    <t>testCaseId</t>
  </si>
  <si>
    <t>clientId</t>
  </si>
  <si>
    <t>clientSecret</t>
  </si>
  <si>
    <t>posId</t>
  </si>
  <si>
    <t>merchantId</t>
  </si>
  <si>
    <t>transType</t>
  </si>
  <si>
    <t>transAmount</t>
  </si>
  <si>
    <t>otherAmount</t>
  </si>
  <si>
    <t>tipAmount</t>
  </si>
  <si>
    <t>currencyCode</t>
  </si>
  <si>
    <t>oriTransIndexCode</t>
  </si>
  <si>
    <t>tradeNo</t>
  </si>
  <si>
    <t xml:space="preserve"> </t>
  </si>
  <si>
    <t>errorCode</t>
  </si>
  <si>
    <t>errorMessage2</t>
  </si>
  <si>
    <t>remark</t>
  </si>
  <si>
    <t>Purchase</t>
  </si>
  <si>
    <t>Unbound payment terminal</t>
  </si>
  <si>
    <t>Terminal Offline</t>
  </si>
  <si>
    <t>Terminal trading in progress</t>
  </si>
  <si>
    <t>Payment channels not queried</t>
  </si>
  <si>
    <t>SaleWithTip</t>
  </si>
  <si>
    <t>The payment channel does not support this type of transaction</t>
  </si>
  <si>
    <t>935214103545380864</t>
  </si>
  <si>
    <t>56d0d547d0276d6ba688f380318a35ff</t>
  </si>
  <si>
    <t>9V7EHB6TIXVQRN5UEOUZFMRNUONTPTIU</t>
  </si>
  <si>
    <t>Merchant does not exist</t>
  </si>
  <si>
    <t>Currency information does not exist</t>
  </si>
  <si>
    <t>TransAmount must be greater than 0</t>
  </si>
  <si>
    <t>20251017www04</t>
  </si>
  <si>
    <t>Success</t>
  </si>
  <si>
    <t>TradeNo detected</t>
  </si>
  <si>
    <t>Refund</t>
  </si>
  <si>
    <t>989164711880810000</t>
  </si>
  <si>
    <t>Bill does not exist</t>
  </si>
  <si>
    <t>Reversal</t>
  </si>
  <si>
    <t>TipAdjust</t>
  </si>
  <si>
    <t>IncrementalAuth</t>
  </si>
  <si>
    <t>AuthVoid</t>
  </si>
  <si>
    <t>PartialReversal</t>
  </si>
  <si>
    <t>AuthCompletion</t>
  </si>
  <si>
    <t>SUCCESS</t>
  </si>
  <si>
    <t>The original order is unpaid or has been closed.</t>
  </si>
  <si>
    <t>success</t>
  </si>
  <si>
    <t>The transaction has been refunded</t>
  </si>
  <si>
    <t>Order cannot be void</t>
  </si>
  <si>
    <t>Unusual revocation amount</t>
  </si>
  <si>
    <t>Refund amount anomalies</t>
  </si>
  <si>
    <t>Client Token verification failed or has expired</t>
  </si>
  <si>
    <t>2NMXIH8T0D76PCKXEV4YAKCYL8RFXGIS</t>
  </si>
  <si>
    <t>Client Id does not match</t>
  </si>
  <si>
    <t>Access denied for your IP address</t>
  </si>
  <si>
    <t>56d0d547d0276d6ba688f380318a35f</t>
  </si>
  <si>
    <t>Signature verification failed</t>
  </si>
  <si>
    <t>token</t>
  </si>
  <si>
    <t>S100000001</t>
  </si>
  <si>
    <t>S100000002</t>
  </si>
  <si>
    <t>S110000001</t>
  </si>
  <si>
    <t>S110000002</t>
  </si>
  <si>
    <t>S120000001</t>
  </si>
  <si>
    <t>S120000002</t>
  </si>
  <si>
    <t>S130000001</t>
  </si>
  <si>
    <t>PreAuth</t>
  </si>
  <si>
    <t>S140000001</t>
  </si>
  <si>
    <t>S140000002</t>
  </si>
  <si>
    <t>S140000003</t>
  </si>
  <si>
    <t>S150000001</t>
  </si>
  <si>
    <t>S150000002</t>
  </si>
  <si>
    <t>S150000003</t>
  </si>
  <si>
    <t>S160000001</t>
  </si>
  <si>
    <t>S160000002</t>
  </si>
  <si>
    <t>Purchase</t>
    <phoneticPr fontId="1" type="noConversion"/>
  </si>
  <si>
    <t>AUTH</t>
    <phoneticPr fontId="1" type="noConversion"/>
  </si>
  <si>
    <t>AUTH - VOID</t>
    <phoneticPr fontId="1" type="noConversion"/>
  </si>
  <si>
    <t>AUTH - CAPTURE - REFUND</t>
    <phoneticPr fontId="1" type="noConversion"/>
  </si>
  <si>
    <t>AUTH - INCREMENTAL - CAPTURE</t>
    <phoneticPr fontId="1" type="noConversion"/>
  </si>
  <si>
    <t>Purchase - VOID</t>
    <phoneticPr fontId="1" type="noConversion"/>
  </si>
  <si>
    <t>Purchase - Refund</t>
    <phoneticPr fontId="1" type="noConversion"/>
  </si>
  <si>
    <t>Purchase with TIP</t>
    <phoneticPr fontId="1" type="noConversion"/>
  </si>
  <si>
    <t>General Exception</t>
    <phoneticPr fontId="1" type="noConversion"/>
  </si>
  <si>
    <t>Trade Number can not be Repeated</t>
    <phoneticPr fontId="1" type="noConversion"/>
  </si>
  <si>
    <t>Origin TXN does not  found</t>
    <phoneticPr fontId="1" type="noConversion"/>
  </si>
  <si>
    <t>Refund without a success SALE</t>
    <phoneticPr fontId="1" type="noConversion"/>
  </si>
  <si>
    <t>VOID without a success SALE</t>
    <phoneticPr fontId="1" type="noConversion"/>
  </si>
  <si>
    <t>Repeat Refund with insufficient refund amount</t>
    <phoneticPr fontId="1" type="noConversion"/>
  </si>
  <si>
    <t>VOID an TXN already refunded</t>
    <phoneticPr fontId="1" type="noConversion"/>
  </si>
  <si>
    <t>VOID an TXN after close batch</t>
    <phoneticPr fontId="1" type="noConversion"/>
  </si>
  <si>
    <t>VOID an TXN with wrong amount</t>
    <phoneticPr fontId="1" type="noConversion"/>
  </si>
  <si>
    <t>Refund an TXN with wrong amount</t>
    <phoneticPr fontId="1" type="noConversion"/>
  </si>
  <si>
    <t>ISV 集成测试计划 - 慧银支付应用集成协议 (V2.x.x)</t>
  </si>
  <si>
    <t>1. 简介</t>
  </si>
  <si>
    <t>本测试计划供独立软件供应商 (ISV) 验证慧银支付应用集成协议 (V2.x.x) 的集成。该协议实现售货机 (Cashier/Vending) 与慧银 POS 系统通信，用于发起和处理金融交易。Cashier/Vending 作为发起方，通过指定协议发送请求，POS 执行并响应。</t>
  </si>
  <si>
    <t>2. 测试目标</t>
  </si>
  <si>
    <t>验证协议请求实现和响应解析正确性。</t>
  </si>
  <si>
    <t>确保支付交易发起、处理和完成准确。</t>
  </si>
  <si>
    <t>验证错误处理、取消和边缘案例如超时、特殊返回码。</t>
  </si>
  <si>
    <t>确认与 支付应用兼容性。</t>
  </si>
  <si>
    <t>及早识别集成问题，降低生产风险。</t>
  </si>
  <si>
    <t>3. 测试范围</t>
  </si>
  <si>
    <r>
      <t>在范围内</t>
    </r>
    <r>
      <rPr>
        <sz val="10.5"/>
        <color rgb="FF000000"/>
        <rFont val="Calibri"/>
        <family val="2"/>
      </rPr>
      <t>：握手、支付交易 (Purchase、PreAuth 等)、取消、OPC 操作（支付相关）。</t>
    </r>
  </si>
  <si>
    <r>
      <t>不在范围内</t>
    </r>
    <r>
      <rPr>
        <sz val="10.5"/>
        <color rgb="FF000000"/>
        <rFont val="Calibri"/>
        <family val="2"/>
      </rPr>
      <t>：非支付功能（PrintLast 等）、硬件测试、性能测试、安全审计。</t>
    </r>
  </si>
  <si>
    <r>
      <rPr>
        <b/>
        <sz val="10.5"/>
        <color rgb="FF000000"/>
        <rFont val="Calibri"/>
        <family val="2"/>
      </rPr>
      <t>支付重点</t>
    </r>
    <r>
      <rPr>
        <sz val="10.5"/>
        <color rgb="FF000000"/>
        <rFont val="Calibri"/>
        <family val="2"/>
      </rPr>
      <t>：涉及 TransAmount、CurrencyCode、EntryMode、TransResult、RespCode/RespDesc、TransId 的场景。</t>
    </r>
  </si>
  <si>
    <t>4. 测试环境</t>
  </si>
  <si>
    <r>
      <rPr>
        <b/>
        <sz val="10.5"/>
        <color rgb="FF000000"/>
        <rFont val="Calibri"/>
        <family val="2"/>
      </rPr>
      <t>Vending/Cashier 端</t>
    </r>
    <r>
      <rPr>
        <sz val="10.5"/>
        <color rgb="FF000000"/>
        <rFont val="Calibri"/>
        <family val="2"/>
      </rPr>
      <t>：ISV 实现（Python/Java/C++），支持协议数据包发送/接收。</t>
    </r>
  </si>
  <si>
    <r>
      <t>POS 端</t>
    </r>
    <r>
      <rPr>
        <sz val="10.5"/>
        <color rgb="FF000000"/>
        <rFont val="Calibri"/>
        <family val="2"/>
      </rPr>
      <t>：OPC配置正确并且启动，安装PayWizardDemo。</t>
    </r>
  </si>
  <si>
    <r>
      <t>设置</t>
    </r>
    <r>
      <rPr>
        <sz val="10.5"/>
        <color rgb="FF000000"/>
        <rFont val="Calibri"/>
        <family val="2"/>
      </rPr>
      <t>：OPC设置正确协议，PayWizardDemo配置正确参数（CurrencyCode，CountryCode）。</t>
    </r>
  </si>
  <si>
    <r>
      <rPr>
        <b/>
        <sz val="10.5"/>
        <color rgb="FF000000"/>
        <rFont val="Calibri"/>
        <family val="2"/>
      </rPr>
      <t>测试卡</t>
    </r>
    <r>
      <rPr>
        <sz val="10.5"/>
        <color rgb="FF000000"/>
        <rFont val="Calibri"/>
        <family val="2"/>
      </rPr>
      <t>：标准银行卡（IC卡，接触/NFC/磁条三合一卡）。</t>
    </r>
  </si>
  <si>
    <t>5. 风险与假设</t>
  </si>
  <si>
    <r>
      <rPr>
        <b/>
        <sz val="10.5"/>
        <color rgb="FF000000"/>
        <rFont val="Calibri"/>
        <family val="2"/>
      </rPr>
      <t>风险</t>
    </r>
    <r>
      <rPr>
        <sz val="10.5"/>
        <color rgb="FF000000"/>
        <rFont val="Calibri"/>
        <family val="2"/>
      </rPr>
      <t>：实际生产环境不同Processor支付应用可能只返回部分非强制协议字段；网络/串口不稳定可能导致支付超时。</t>
    </r>
  </si>
  <si>
    <r>
      <rPr>
        <b/>
        <sz val="10.5"/>
        <color rgb="FF000000"/>
        <rFont val="Calibri"/>
        <family val="2"/>
      </rPr>
      <t>假设</t>
    </r>
    <r>
      <rPr>
        <sz val="10.5"/>
        <color rgb="FF000000"/>
        <rFont val="Calibri"/>
        <family val="2"/>
      </rPr>
      <t>：模拟协议所有响应，包括特殊金额触发特定 RespCode；测试在UAT环境执行。</t>
    </r>
  </si>
  <si>
    <r>
      <t>缓解</t>
    </r>
    <r>
      <rPr>
        <sz val="10.5"/>
        <color rgb="FF000000"/>
        <rFont val="Calibri"/>
        <family val="2"/>
      </rPr>
      <t>：记录日志，优先测试核心支付路径。</t>
    </r>
  </si>
  <si>
    <r>
      <t>描述</t>
    </r>
    <r>
      <rPr>
        <sz val="10.5"/>
        <color rgb="FF000000"/>
        <rFont val="Calibri"/>
        <family val="2"/>
      </rPr>
      <t>：测试内容。</t>
    </r>
  </si>
  <si>
    <r>
      <t>前提条件</t>
    </r>
    <r>
      <rPr>
        <sz val="10.5"/>
        <color rgb="FF000000"/>
        <rFont val="Calibri"/>
        <family val="2"/>
      </rPr>
      <t>：所需设置或触发条件。</t>
    </r>
  </si>
  <si>
    <r>
      <t>步骤</t>
    </r>
    <r>
      <rPr>
        <sz val="10.5"/>
        <color rgb="FF000000"/>
        <rFont val="Calibri"/>
        <family val="2"/>
      </rPr>
      <t>：执行操作。</t>
    </r>
  </si>
  <si>
    <r>
      <t>预期结果</t>
    </r>
    <r>
      <rPr>
        <sz val="10.5"/>
        <color rgb="FF000000"/>
        <rFont val="Calibri"/>
        <family val="2"/>
      </rPr>
      <t>：验证标准。</t>
    </r>
  </si>
  <si>
    <t>版本信息</t>
  </si>
  <si>
    <r>
      <t>文档版本</t>
    </r>
    <r>
      <rPr>
        <sz val="10.5"/>
        <color rgb="FF000000"/>
        <rFont val="Calibri"/>
        <family val="2"/>
      </rPr>
      <t>：1.0</t>
    </r>
  </si>
  <si>
    <r>
      <rPr>
        <b/>
        <sz val="10.5"/>
        <color rgb="FF000000"/>
        <rFont val="Calibri"/>
        <family val="2"/>
      </rPr>
      <t>更新日期</t>
    </r>
    <r>
      <rPr>
        <sz val="10.5"/>
        <color rgb="FF000000"/>
        <rFont val="Calibri"/>
        <family val="2"/>
      </rPr>
      <t>：2025-12-26</t>
    </r>
  </si>
  <si>
    <t>ID</t>
  </si>
  <si>
    <t>PT-01</t>
  </si>
  <si>
    <t>PT-02</t>
  </si>
  <si>
    <t>TransAmount="999999999"</t>
  </si>
  <si>
    <t>PT-03</t>
  </si>
  <si>
    <t>PT-04</t>
  </si>
  <si>
    <t>PT-05</t>
  </si>
  <si>
    <t>PT-06</t>
  </si>
  <si>
    <t>PT-07</t>
  </si>
  <si>
    <t>TransAmount="5000"</t>
  </si>
  <si>
    <t>PT-08</t>
  </si>
  <si>
    <t>PT-09</t>
  </si>
  <si>
    <t>PT-10</t>
  </si>
  <si>
    <t>TransAmount="1000"</t>
  </si>
  <si>
    <t>PT-11</t>
  </si>
  <si>
    <t>PT-12</t>
  </si>
  <si>
    <t>TransAmount="2000"</t>
  </si>
  <si>
    <t>PT-13</t>
  </si>
  <si>
    <t>PT-14</t>
  </si>
  <si>
    <t>PT-15</t>
  </si>
  <si>
    <t>PT-16</t>
  </si>
  <si>
    <t>PT-17</t>
  </si>
  <si>
    <t>TransAmount="9001"</t>
  </si>
  <si>
    <t>PT-18</t>
  </si>
  <si>
    <t>TransAmount="9002"</t>
  </si>
  <si>
    <t>PT-19</t>
  </si>
  <si>
    <t>TransAmount="9003"</t>
  </si>
  <si>
    <t>PT-20</t>
  </si>
  <si>
    <t>TransAmount="9004"</t>
  </si>
  <si>
    <t>PT-21</t>
  </si>
  <si>
    <t>TransAmount="9005"</t>
  </si>
  <si>
    <t>PT-22</t>
  </si>
  <si>
    <t>PT-23</t>
  </si>
  <si>
    <t>Step 1: Select Integration Modules</t>
  </si>
  <si>
    <t>Step 2: Generate Plan</t>
  </si>
  <si>
    <t>Project Overview &amp; Guidelines</t>
  </si>
  <si>
    <t>1. Introduction</t>
  </si>
  <si>
    <t>2. Objectives</t>
  </si>
  <si>
    <t>• Verify protocol request construction and response parsing correctness.
• Ensure accuracy in transaction initiation, processing, and completion.
• Validate error handling, timeouts, and edge cases.
• Confirm compatibility with the payment application.</t>
  </si>
  <si>
    <t>3. Scope</t>
  </si>
  <si>
    <t>4. Test Environment</t>
  </si>
  <si>
    <t>Vending Side: ISV Implementation (Python/Java/C++) for protocol handling.
POS Side: OPC configured; PayWizardDemo installed.
Settings: Correct CurrencyCode/CountryCode parameters.
Cards: Standard Bank Cards (IC/NFC/Magstripe).</t>
  </si>
  <si>
    <t>5. Risks &amp; Assumptions</t>
  </si>
  <si>
    <t>Risks: Production processors may handle fields differently; Network instability.
Assumptions: Simulation covers all protocol responses.
Mitigation: Maintain detailed logs; Prioritize core payment paths.</t>
  </si>
  <si>
    <t>ISV Integration Test Plan - PAYwizard Protocol (V1.0)</t>
    <phoneticPr fontId="10" type="noConversion"/>
  </si>
  <si>
    <t>This plan is designed for Independent Software Vendors (ISVs) to validate integration with the Paywizard Payment Application Protocol. It facilitates communication between the Vending/Cashier system (Initiator) and the WizarPOS System.</t>
    <phoneticPr fontId="10" type="noConversion"/>
  </si>
  <si>
    <t>In Scope: Handshake, Payment Transactions (Purchase, PreAuth), Void, Payment-related OPC operations.
Out of Scope: Non-payment functions (PrintLast), Hardware testing, Security audits.
Key Fields: TransAmount, CurrencyCode, EntryMode, TransResult, RespCode.</t>
    <phoneticPr fontId="10" type="noConversion"/>
  </si>
  <si>
    <t>Description</t>
  </si>
  <si>
    <t>Execution Conditions (Pre-requisites)</t>
  </si>
  <si>
    <t>Steps</t>
  </si>
  <si>
    <t>Expected Result</t>
  </si>
  <si>
    <t>Test Objective</t>
  </si>
  <si>
    <t>Notes</t>
  </si>
  <si>
    <t>Basic payment approval</t>
  </si>
  <si>
    <t>Max amount payment approval</t>
  </si>
  <si>
    <t>Max amount limit check</t>
  </si>
  <si>
    <t>Purchase (Tip)</t>
  </si>
  <si>
    <t>Payment with tip</t>
  </si>
  <si>
    <t>PT-01 Executed Successfully:</t>
  </si>
  <si>
    <t>Void/Reversal Transaction</t>
  </si>
  <si>
    <t>PT-02 Executed Successfully:</t>
  </si>
  <si>
    <t>Refund Operation</t>
  </si>
  <si>
    <t>Authorization Hold</t>
  </si>
  <si>
    <t>Incremental Auth</t>
  </si>
  <si>
    <t>PT-07 Executed Successfully:</t>
  </si>
  <si>
    <t>Adjust Authorization</t>
  </si>
  <si>
    <t>Auth Completion</t>
  </si>
  <si>
    <t>PT-07, PT-08 Executed Successfully:</t>
  </si>
  <si>
    <t>Complete Pre-Auth (Capture)</t>
  </si>
  <si>
    <t>PT-10 Executed Successfully:</t>
  </si>
  <si>
    <t>Void Authorization</t>
  </si>
  <si>
    <t>PT-12 Executed Successfully:</t>
  </si>
  <si>
    <t>PT-13 Executed Successfully:</t>
  </si>
  <si>
    <t>Balance Inquiry</t>
  </si>
  <si>
    <t>Balance Check</t>
  </si>
  <si>
    <t>QR Payment (POS Initiated)</t>
  </si>
  <si>
    <t>QR Payment</t>
  </si>
  <si>
    <t>Decline Processing</t>
  </si>
  <si>
    <t>Payment Approval</t>
  </si>
  <si>
    <t>Query Transaction</t>
  </si>
  <si>
    <t>PT-22 Executed Successfully:</t>
  </si>
  <si>
    <t>Query Transaction Result</t>
  </si>
  <si>
    <t>PayWizardDemo Default Settings: Default CountryCode is USA (840), default CurrencyCode is USD (840). These can be configured based on actual conditions prior to testing.</t>
    <phoneticPr fontId="10" type="noConversion"/>
  </si>
  <si>
    <t>TransAmount="1000000000"</t>
    <phoneticPr fontId="10" type="noConversion"/>
  </si>
  <si>
    <r>
      <t xml:space="preserve">Initiate </t>
    </r>
    <r>
      <rPr>
        <sz val="10"/>
        <color rgb="FF444746"/>
        <rFont val="Aptos"/>
        <family val="2"/>
      </rPr>
      <t>PreAuth</t>
    </r>
  </si>
  <si>
    <r>
      <t>TransAmount="10000"</t>
    </r>
    <r>
      <rPr>
        <sz val="11"/>
        <color rgb="FF1F1F1F"/>
        <rFont val="Aptos"/>
        <family val="2"/>
      </rPr>
      <t xml:space="preserve"> (100.00 USD)</t>
    </r>
  </si>
  <si>
    <r>
      <t xml:space="preserve">Initiate </t>
    </r>
    <r>
      <rPr>
        <sz val="10"/>
        <color rgb="FF444746"/>
        <rFont val="Aptos"/>
        <family val="2"/>
      </rPr>
      <t>Purchase</t>
    </r>
  </si>
  <si>
    <r>
      <t>TransResult=true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success.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</si>
  <si>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format error.</t>
    </r>
  </si>
  <si>
    <r>
      <t>TransAmount="5000"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TipAmount="500"</t>
    </r>
  </si>
  <si>
    <r>
      <t xml:space="preserve">Initiate </t>
    </r>
    <r>
      <rPr>
        <sz val="10"/>
        <color rgb="FF444746"/>
        <rFont val="Aptos"/>
        <family val="2"/>
      </rPr>
      <t>Purchase</t>
    </r>
    <r>
      <rPr>
        <sz val="11"/>
        <color rgb="FF1F1F1F"/>
        <rFont val="Aptos"/>
        <family val="2"/>
      </rPr>
      <t xml:space="preserve">, including </t>
    </r>
    <r>
      <rPr>
        <sz val="10"/>
        <color rgb="FF444746"/>
        <rFont val="Aptos"/>
        <family val="2"/>
      </rPr>
      <t>TipAmount</t>
    </r>
  </si>
  <si>
    <r>
      <t xml:space="preserve">Initiate </t>
    </r>
    <r>
      <rPr>
        <sz val="10"/>
        <color rgb="FF444746"/>
        <rFont val="Aptos"/>
        <family val="2"/>
      </rPr>
      <t>Reversal</t>
    </r>
    <r>
      <rPr>
        <sz val="11"/>
        <color rgb="FF1F1F1F"/>
        <rFont val="Aptos"/>
        <family val="2"/>
      </rPr>
      <t xml:space="preserve">, including </t>
    </r>
    <r>
      <rPr>
        <sz val="10"/>
        <color rgb="FF444746"/>
        <rFont val="Aptos"/>
        <family val="2"/>
      </rPr>
      <t>OriTransId</t>
    </r>
  </si>
  <si>
    <r>
      <t xml:space="preserve">No </t>
    </r>
    <r>
      <rPr>
        <sz val="10"/>
        <color rgb="FF444746"/>
        <rFont val="Aptos"/>
        <family val="2"/>
      </rPr>
      <t>TransAmount</t>
    </r>
    <r>
      <rPr>
        <sz val="11"/>
        <color rgb="FF1F1F1F"/>
        <rFont val="Aptos"/>
        <family val="2"/>
      </rPr>
      <t xml:space="preserve"> field;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PT-01.</t>
    </r>
  </si>
  <si>
    <r>
      <t xml:space="preserve">Initiate </t>
    </r>
    <r>
      <rPr>
        <sz val="10"/>
        <color rgb="FF444746"/>
        <rFont val="Aptos"/>
        <family val="2"/>
      </rPr>
      <t>Refund</t>
    </r>
    <r>
      <rPr>
        <sz val="11"/>
        <color rgb="FF1F1F1F"/>
        <rFont val="Aptos"/>
        <family val="2"/>
      </rPr>
      <t xml:space="preserve">, including </t>
    </r>
    <r>
      <rPr>
        <sz val="10"/>
        <color rgb="FF444746"/>
        <rFont val="Aptos"/>
        <family val="2"/>
      </rPr>
      <t>OriTransId</t>
    </r>
  </si>
  <si>
    <r>
      <t>TransAmount="100"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PT-02.</t>
    </r>
  </si>
  <si>
    <r>
      <t xml:space="preserve">Initiate </t>
    </r>
    <r>
      <rPr>
        <sz val="10"/>
        <color rgb="FF444746"/>
        <rFont val="Aptos"/>
        <family val="2"/>
      </rPr>
      <t>IncrementalAuth</t>
    </r>
    <r>
      <rPr>
        <sz val="11"/>
        <color rgb="FF1F1F1F"/>
        <rFont val="Aptos"/>
        <family val="2"/>
      </rPr>
      <t xml:space="preserve">, including </t>
    </r>
    <r>
      <rPr>
        <sz val="10"/>
        <color rgb="FF444746"/>
        <rFont val="Aptos"/>
        <family val="2"/>
      </rPr>
      <t>OriTransId</t>
    </r>
  </si>
  <si>
    <r>
      <t>TransAmount="2000"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PT-07.</t>
    </r>
  </si>
  <si>
    <r>
      <t xml:space="preserve">Initiate </t>
    </r>
    <r>
      <rPr>
        <sz val="10"/>
        <color rgb="FF444746"/>
        <rFont val="Aptos"/>
        <family val="2"/>
      </rPr>
      <t>AuthCompletion</t>
    </r>
    <r>
      <rPr>
        <sz val="11"/>
        <color rgb="FF1F1F1F"/>
        <rFont val="Aptos"/>
        <family val="2"/>
      </rPr>
      <t xml:space="preserve">, including </t>
    </r>
    <r>
      <rPr>
        <sz val="10"/>
        <color rgb="FF444746"/>
        <rFont val="Aptos"/>
        <family val="2"/>
      </rPr>
      <t>OriTransId</t>
    </r>
  </si>
  <si>
    <r>
      <t>TransAmount="6500"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PT-07.</t>
    </r>
  </si>
  <si>
    <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PT-10.</t>
    </r>
  </si>
  <si>
    <r>
      <t>TransAmount="1500"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PT-12.</t>
    </r>
  </si>
  <si>
    <r>
      <t>TransAmount="100"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OriTransId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 xml:space="preserve"> returned from PT-13.</t>
    </r>
  </si>
  <si>
    <r>
      <t xml:space="preserve">No </t>
    </r>
    <r>
      <rPr>
        <sz val="10"/>
        <color rgb="FF444746"/>
        <rFont val="Aptos"/>
        <family val="2"/>
      </rPr>
      <t>TransAmount</t>
    </r>
    <r>
      <rPr>
        <sz val="11"/>
        <color rgb="FF1F1F1F"/>
        <rFont val="Aptos"/>
        <family val="2"/>
      </rPr>
      <t xml:space="preserve"> field</t>
    </r>
  </si>
  <si>
    <r>
      <t xml:space="preserve">Initiate </t>
    </r>
    <r>
      <rPr>
        <sz val="10"/>
        <color rgb="FF444746"/>
        <rFont val="Aptos"/>
        <family val="2"/>
      </rPr>
      <t>BalanceInquiry</t>
    </r>
  </si>
  <si>
    <r>
      <t>TransResult=true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success; Returns </t>
    </r>
    <r>
      <rPr>
        <sz val="10"/>
        <color rgb="FF444746"/>
        <rFont val="Aptos"/>
        <family val="2"/>
      </rPr>
      <t>Balance</t>
    </r>
    <r>
      <rPr>
        <sz val="11"/>
        <color rgb="FF1F1F1F"/>
        <rFont val="Aptos"/>
        <family val="2"/>
      </rPr>
      <t>.</t>
    </r>
  </si>
  <si>
    <r>
      <t>TransAmount="5000"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TransScheme=QR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</si>
  <si>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</t>
    </r>
    <r>
      <rPr>
        <b/>
        <sz val="11"/>
        <color rgb="FF1F1F1F"/>
        <rFont val="Aptos"/>
        <family val="2"/>
      </rPr>
      <t>Insufficient Funds</t>
    </r>
    <r>
      <rPr>
        <sz val="11"/>
        <color rgb="FF1F1F1F"/>
        <rFont val="Aptos"/>
        <family val="2"/>
      </rPr>
      <t>.</t>
    </r>
  </si>
  <si>
    <r>
      <t>RespDesc</t>
    </r>
    <r>
      <rPr>
        <sz val="11"/>
        <color rgb="FF1F1F1F"/>
        <rFont val="Aptos"/>
        <family val="2"/>
      </rPr>
      <t xml:space="preserve"> provides similar description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</si>
  <si>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</t>
    </r>
    <r>
      <rPr>
        <b/>
        <sz val="11"/>
        <color rgb="FF1F1F1F"/>
        <rFont val="Aptos"/>
        <family val="2"/>
      </rPr>
      <t>Card Lost</t>
    </r>
    <r>
      <rPr>
        <sz val="11"/>
        <color rgb="FF1F1F1F"/>
        <rFont val="Aptos"/>
        <family val="2"/>
      </rPr>
      <t>.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</si>
  <si>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</t>
    </r>
    <r>
      <rPr>
        <b/>
        <sz val="11"/>
        <color rgb="FF1F1F1F"/>
        <rFont val="Aptos"/>
        <family val="2"/>
      </rPr>
      <t>Card Expired</t>
    </r>
    <r>
      <rPr>
        <sz val="11"/>
        <color rgb="FF1F1F1F"/>
        <rFont val="Aptos"/>
        <family val="2"/>
      </rPr>
      <t>.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</si>
  <si>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</t>
    </r>
    <r>
      <rPr>
        <b/>
        <sz val="11"/>
        <color rgb="FF1F1F1F"/>
        <rFont val="Aptos"/>
        <family val="2"/>
      </rPr>
      <t>Transaction Declined</t>
    </r>
    <r>
      <rPr>
        <sz val="11"/>
        <color rgb="FF1F1F1F"/>
        <rFont val="Aptos"/>
        <family val="2"/>
      </rPr>
      <t>.</t>
    </r>
  </si>
  <si>
    <r>
      <t>TransResult=false</t>
    </r>
    <r>
      <rPr>
        <sz val="11"/>
        <color rgb="FF1F1F1F"/>
        <rFont val="Aptos"/>
        <family val="2"/>
      </rPr>
      <t xml:space="preserve">;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 indicates </t>
    </r>
    <r>
      <rPr>
        <b/>
        <sz val="11"/>
        <color rgb="FF1F1F1F"/>
        <rFont val="Aptos"/>
        <family val="2"/>
      </rPr>
      <t>Transaction Timeout</t>
    </r>
    <r>
      <rPr>
        <sz val="11"/>
        <color rgb="FF1F1F1F"/>
        <rFont val="Aptos"/>
        <family val="2"/>
      </rPr>
      <t>.</t>
    </r>
  </si>
  <si>
    <r>
      <t>TransAmount="3000"</t>
    </r>
    <r>
      <rPr>
        <sz val="11"/>
        <color rgb="FF1F1F1F"/>
        <rFont val="Aptos"/>
        <family val="2"/>
      </rPr>
      <t xml:space="preserve">, pass in </t>
    </r>
    <r>
      <rPr>
        <sz val="10"/>
        <color rgb="FF444746"/>
        <rFont val="Aptos"/>
        <family val="2"/>
      </rPr>
      <t>TransIndexCode</t>
    </r>
  </si>
  <si>
    <r>
      <t xml:space="preserve">Initiate </t>
    </r>
    <r>
      <rPr>
        <sz val="10"/>
        <color rgb="FF444746"/>
        <rFont val="Aptos"/>
        <family val="2"/>
      </rPr>
      <t>QueryTransaction</t>
    </r>
  </si>
  <si>
    <r>
      <t>TransResult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RespDesc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TransAmount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CurrencyCode</t>
    </r>
    <r>
      <rPr>
        <sz val="11"/>
        <color rgb="FF1F1F1F"/>
        <rFont val="Aptos"/>
        <family val="2"/>
      </rPr>
      <t xml:space="preserve"> match return from PT-22.</t>
    </r>
  </si>
  <si>
    <r>
      <t>OriTransIndexCode</t>
    </r>
    <r>
      <rPr>
        <sz val="11"/>
        <color rgb="FF1F1F1F"/>
        <rFont val="Aptos"/>
        <family val="2"/>
      </rPr>
      <t xml:space="preserve"> filled with </t>
    </r>
    <r>
      <rPr>
        <sz val="10"/>
        <color rgb="FF444746"/>
        <rFont val="Aptos"/>
        <family val="2"/>
      </rPr>
      <t>TransIndexCode</t>
    </r>
    <r>
      <rPr>
        <sz val="11"/>
        <color rgb="FF1F1F1F"/>
        <rFont val="Aptos"/>
        <family val="2"/>
      </rPr>
      <t xml:space="preserve"> from PT-22 request.</t>
    </r>
  </si>
  <si>
    <t>Core Payment Test Case</t>
    <phoneticPr fontId="10" type="noConversion"/>
  </si>
  <si>
    <t>Test Case Name</t>
  </si>
  <si>
    <t>Pre-conditions</t>
  </si>
  <si>
    <t>Test Steps</t>
  </si>
  <si>
    <t>Expected Results</t>
  </si>
  <si>
    <t>Level 2 Connection &amp; Initialization</t>
  </si>
  <si>
    <t>Device powered on, OPC installed. Payment app active.</t>
  </si>
  <si>
    <t>1. Connect POS to VMC; set OPC configuration/protocol to MDB.</t>
  </si>
  <si>
    <t>Support for Level 02 only</t>
  </si>
  <si>
    <t>Level 3 Connection &amp; Initialization</t>
  </si>
  <si>
    <t>Same as above.</t>
  </si>
  <si>
    <t>Support for Level 03</t>
  </si>
  <si>
    <t>Initiate Transaction &amp; Payment Failure</t>
  </si>
  <si>
    <t>Initialization Successful.</t>
  </si>
  <si>
    <t>2. OPC invokes payment interface.</t>
  </si>
  <si>
    <t>3. Do not swipe/present card; wait for timeout or manually return/cancel.</t>
  </si>
  <si>
    <t>Initiate Transaction &amp; Dispense Success</t>
  </si>
  <si>
    <t>3. Swipe/Present card.</t>
  </si>
  <si>
    <t>Initiate Transaction &amp; Dispense Failure</t>
  </si>
  <si>
    <t>Dispense Failure &amp; Auto Reversal</t>
  </si>
  <si>
    <t>4. Verify in PayWizard backend that the transaction has been reversed.</t>
  </si>
  <si>
    <t>Cancel Transaction</t>
  </si>
  <si>
    <t>3. Do not swipe/present card.</t>
  </si>
  <si>
    <t>1. Screen returns from payment interface to OPC main screen.</t>
  </si>
  <si>
    <t>32-bit Transaction Amount Mode</t>
  </si>
  <si>
    <t>(Expanded Currency Mode)</t>
  </si>
  <si>
    <t>2. OPC invokes payment.</t>
  </si>
  <si>
    <t>2. Transaction Successful.</t>
  </si>
  <si>
    <t>If 32-bit amount mode is required, Level 03 support is mandatory.</t>
  </si>
  <si>
    <t>Always Idle Mode</t>
  </si>
  <si>
    <t>1. Transaction Successful.</t>
  </si>
  <si>
    <t>3. VMC can immediately initiate the next transaction.</t>
  </si>
  <si>
    <t>If "Always Idle" mode is required, Level 03 support is mandatory.</t>
  </si>
  <si>
    <t>MDB Integration Test Case</t>
    <phoneticPr fontId="10" type="noConversion"/>
  </si>
  <si>
    <r>
      <t xml:space="preserve">1. After VMC sends </t>
    </r>
    <r>
      <rPr>
        <sz val="10"/>
        <color rgb="FF444746"/>
        <rFont val="Aptos"/>
        <family val="2"/>
      </rPr>
      <t>SETUP Config Data</t>
    </r>
    <r>
      <rPr>
        <sz val="11"/>
        <color rgb="FF1F1F1F"/>
        <rFont val="Aptos"/>
        <family val="2"/>
      </rPr>
      <t xml:space="preserve">, it receives </t>
    </r>
    <r>
      <rPr>
        <sz val="10"/>
        <color rgb="FF444746"/>
        <rFont val="Aptos"/>
        <family val="2"/>
      </rPr>
      <t>Reader Config Data</t>
    </r>
    <r>
      <rPr>
        <sz val="11"/>
        <color rgb="FF1F1F1F"/>
        <rFont val="Aptos"/>
        <family val="2"/>
      </rPr>
      <t xml:space="preserve"> from OPC (Reader Feature Level = 02; Country Code, Scale Factor, Decimal Places match config).</t>
    </r>
  </si>
  <si>
    <r>
      <t xml:space="preserve">TMS backend configured: MDB protocol, </t>
    </r>
    <r>
      <rPr>
        <sz val="10"/>
        <color rgb="FF444746"/>
        <rFont val="Aptos"/>
        <family val="2"/>
      </rPr>
      <t>currencyCode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scaleFactor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Decimal Places</t>
    </r>
    <r>
      <rPr>
        <sz val="11"/>
        <color rgb="FF1F1F1F"/>
        <rFont val="Aptos"/>
        <family val="2"/>
      </rPr>
      <t>, App Package Name.</t>
    </r>
  </si>
  <si>
    <r>
      <t xml:space="preserve">2. VMC sends </t>
    </r>
    <r>
      <rPr>
        <sz val="10"/>
        <color rgb="FF444746"/>
        <rFont val="Aptos"/>
        <family val="2"/>
      </rPr>
      <t>RESET</t>
    </r>
    <r>
      <rPr>
        <sz val="11"/>
        <color rgb="FF1F1F1F"/>
        <rFont val="Aptos"/>
        <family val="2"/>
      </rPr>
      <t xml:space="preserve"> command.</t>
    </r>
  </si>
  <si>
    <r>
      <t xml:space="preserve">2. VMC sends </t>
    </r>
    <r>
      <rPr>
        <sz val="10"/>
        <color rgb="FF444746"/>
        <rFont val="Aptos"/>
        <family val="2"/>
      </rPr>
      <t>EXPANSION RequestID</t>
    </r>
    <r>
      <rPr>
        <sz val="11"/>
        <color rgb="FF1F1F1F"/>
        <rFont val="Aptos"/>
        <family val="2"/>
      </rPr>
      <t xml:space="preserve"> and receives </t>
    </r>
    <r>
      <rPr>
        <sz val="10"/>
        <color rgb="FF444746"/>
        <rFont val="Aptos"/>
        <family val="2"/>
      </rPr>
      <t>PeripheralID</t>
    </r>
    <r>
      <rPr>
        <sz val="11"/>
        <color rgb="FF1F1F1F"/>
        <rFont val="Aptos"/>
        <family val="2"/>
      </rPr>
      <t xml:space="preserve"> from OPC (includes Manufacturer Code, Serial Number, Model Number, Software Version).</t>
    </r>
  </si>
  <si>
    <r>
      <t xml:space="preserve">3. VMC sends </t>
    </r>
    <r>
      <rPr>
        <sz val="10"/>
        <color rgb="FF444746"/>
        <rFont val="Aptos"/>
        <family val="2"/>
      </rPr>
      <t>SETUP Config Data</t>
    </r>
    <r>
      <rPr>
        <sz val="11"/>
        <color rgb="FF1F1F1F"/>
        <rFont val="Aptos"/>
        <family val="2"/>
      </rPr>
      <t xml:space="preserve"> command; informs OPC of support for </t>
    </r>
    <r>
      <rPr>
        <b/>
        <sz val="11"/>
        <color rgb="FF1F1F1F"/>
        <rFont val="Aptos"/>
        <family val="2"/>
      </rPr>
      <t>Level 02</t>
    </r>
    <r>
      <rPr>
        <sz val="11"/>
        <color rgb="FF1F1F1F"/>
        <rFont val="Aptos"/>
        <family val="2"/>
      </rPr>
      <t>.</t>
    </r>
  </si>
  <si>
    <r>
      <t xml:space="preserve">3. After VMC sends </t>
    </r>
    <r>
      <rPr>
        <sz val="10"/>
        <color rgb="FF444746"/>
        <rFont val="Aptos"/>
        <family val="2"/>
      </rPr>
      <t>ReaderEnable</t>
    </r>
    <r>
      <rPr>
        <sz val="11"/>
        <color rgb="FF1F1F1F"/>
        <rFont val="Aptos"/>
        <family val="2"/>
      </rPr>
      <t xml:space="preserve">, it receives </t>
    </r>
    <r>
      <rPr>
        <sz val="10"/>
        <color rgb="FF444746"/>
        <rFont val="Aptos"/>
        <family val="2"/>
      </rPr>
      <t>BeginSession</t>
    </r>
    <r>
      <rPr>
        <sz val="11"/>
        <color rgb="FF1F1F1F"/>
        <rFont val="Aptos"/>
        <family val="2"/>
      </rPr>
      <t xml:space="preserve"> command from OPC.</t>
    </r>
  </si>
  <si>
    <r>
      <t xml:space="preserve">4. VMC sends </t>
    </r>
    <r>
      <rPr>
        <sz val="10"/>
        <color rgb="FF444746"/>
        <rFont val="Aptos"/>
        <family val="2"/>
      </rPr>
      <t>SETUP Max/Min Prices</t>
    </r>
    <r>
      <rPr>
        <sz val="11"/>
        <color rgb="FF1F1F1F"/>
        <rFont val="Aptos"/>
        <family val="2"/>
      </rPr>
      <t>.</t>
    </r>
  </si>
  <si>
    <r>
      <t xml:space="preserve">5. VMC sends </t>
    </r>
    <r>
      <rPr>
        <sz val="10"/>
        <color rgb="FF444746"/>
        <rFont val="Aptos"/>
        <family val="2"/>
      </rPr>
      <t>EXPANSION RequestID</t>
    </r>
    <r>
      <rPr>
        <sz val="11"/>
        <color rgb="FF1F1F1F"/>
        <rFont val="Aptos"/>
        <family val="2"/>
      </rPr>
      <t xml:space="preserve"> command; OPC returns </t>
    </r>
    <r>
      <rPr>
        <sz val="10"/>
        <color rgb="FF444746"/>
        <rFont val="Aptos"/>
        <family val="2"/>
      </rPr>
      <t>PeripheralID</t>
    </r>
    <r>
      <rPr>
        <sz val="11"/>
        <color rgb="FF1F1F1F"/>
        <rFont val="Aptos"/>
        <family val="2"/>
      </rPr>
      <t>.</t>
    </r>
  </si>
  <si>
    <r>
      <t xml:space="preserve">6. VMC sends </t>
    </r>
    <r>
      <rPr>
        <sz val="10"/>
        <color rgb="FF444746"/>
        <rFont val="Aptos"/>
        <family val="2"/>
      </rPr>
      <t>ReaderEnable</t>
    </r>
    <r>
      <rPr>
        <sz val="11"/>
        <color rgb="FF1F1F1F"/>
        <rFont val="Aptos"/>
        <family val="2"/>
      </rPr>
      <t xml:space="preserve"> command.</t>
    </r>
  </si>
  <si>
    <r>
      <t xml:space="preserve">1. After VMC sends </t>
    </r>
    <r>
      <rPr>
        <sz val="10"/>
        <color rgb="FF444746"/>
        <rFont val="Aptos"/>
        <family val="2"/>
      </rPr>
      <t>SETUP Config Data</t>
    </r>
    <r>
      <rPr>
        <sz val="11"/>
        <color rgb="FF1F1F1F"/>
        <rFont val="Aptos"/>
        <family val="2"/>
      </rPr>
      <t xml:space="preserve">, it receives </t>
    </r>
    <r>
      <rPr>
        <sz val="10"/>
        <color rgb="FF444746"/>
        <rFont val="Aptos"/>
        <family val="2"/>
      </rPr>
      <t>Reader Config Data</t>
    </r>
    <r>
      <rPr>
        <sz val="11"/>
        <color rgb="FF1F1F1F"/>
        <rFont val="Aptos"/>
        <family val="2"/>
      </rPr>
      <t xml:space="preserve"> from OPC (Reader Feature Level = 03; Country Code, Scale Factor, Decimal Places match config).</t>
    </r>
  </si>
  <si>
    <r>
      <t xml:space="preserve">2. VMC sends </t>
    </r>
    <r>
      <rPr>
        <sz val="10"/>
        <color rgb="FF444746"/>
        <rFont val="Aptos"/>
        <family val="2"/>
      </rPr>
      <t>EXPANSION RequestID</t>
    </r>
    <r>
      <rPr>
        <sz val="11"/>
        <color rgb="FF1F1F1F"/>
        <rFont val="Aptos"/>
        <family val="2"/>
      </rPr>
      <t xml:space="preserve"> and receives </t>
    </r>
    <r>
      <rPr>
        <sz val="10"/>
        <color rgb="FF444746"/>
        <rFont val="Aptos"/>
        <family val="2"/>
      </rPr>
      <t>PeripheralID</t>
    </r>
    <r>
      <rPr>
        <sz val="11"/>
        <color rgb="FF1F1F1F"/>
        <rFont val="Aptos"/>
        <family val="2"/>
      </rPr>
      <t xml:space="preserve"> from OPC.</t>
    </r>
  </si>
  <si>
    <r>
      <t xml:space="preserve">3. VMC sends </t>
    </r>
    <r>
      <rPr>
        <sz val="10"/>
        <color rgb="FF444746"/>
        <rFont val="Aptos"/>
        <family val="2"/>
      </rPr>
      <t>SETUP Config Data</t>
    </r>
    <r>
      <rPr>
        <sz val="11"/>
        <color rgb="FF1F1F1F"/>
        <rFont val="Aptos"/>
        <family val="2"/>
      </rPr>
      <t xml:space="preserve"> command; informs OPC of support for </t>
    </r>
    <r>
      <rPr>
        <b/>
        <sz val="11"/>
        <color rgb="FF1F1F1F"/>
        <rFont val="Aptos"/>
        <family val="2"/>
      </rPr>
      <t>Level 03</t>
    </r>
    <r>
      <rPr>
        <sz val="11"/>
        <color rgb="FF1F1F1F"/>
        <rFont val="Aptos"/>
        <family val="2"/>
      </rPr>
      <t>.</t>
    </r>
  </si>
  <si>
    <r>
      <t xml:space="preserve">3. After VMC sends </t>
    </r>
    <r>
      <rPr>
        <sz val="10"/>
        <color rgb="FF444746"/>
        <rFont val="Aptos"/>
        <family val="2"/>
      </rPr>
      <t>EXPANSION Enable Options</t>
    </r>
    <r>
      <rPr>
        <sz val="11"/>
        <color rgb="FF1F1F1F"/>
        <rFont val="Aptos"/>
        <family val="2"/>
      </rPr>
      <t xml:space="preserve">: if the command turns on unsupported features, OPC returns </t>
    </r>
    <r>
      <rPr>
        <sz val="10"/>
        <color rgb="FF444746"/>
        <rFont val="Aptos"/>
        <family val="2"/>
      </rPr>
      <t>OutOfSequence</t>
    </r>
    <r>
      <rPr>
        <sz val="11"/>
        <color rgb="FF1F1F1F"/>
        <rFont val="Aptos"/>
        <family val="2"/>
      </rPr>
      <t>; otherwise successful.</t>
    </r>
  </si>
  <si>
    <r>
      <t xml:space="preserve">4. After VMC sends </t>
    </r>
    <r>
      <rPr>
        <sz val="10"/>
        <color rgb="FF444746"/>
        <rFont val="Aptos"/>
        <family val="2"/>
      </rPr>
      <t>ReaderEnable</t>
    </r>
    <r>
      <rPr>
        <sz val="11"/>
        <color rgb="FF1F1F1F"/>
        <rFont val="Aptos"/>
        <family val="2"/>
      </rPr>
      <t xml:space="preserve">, it receives </t>
    </r>
    <r>
      <rPr>
        <sz val="10"/>
        <color rgb="FF444746"/>
        <rFont val="Aptos"/>
        <family val="2"/>
      </rPr>
      <t>BeginSession</t>
    </r>
    <r>
      <rPr>
        <sz val="11"/>
        <color rgb="FF1F1F1F"/>
        <rFont val="Aptos"/>
        <family val="2"/>
      </rPr>
      <t xml:space="preserve"> command from OPC.</t>
    </r>
  </si>
  <si>
    <r>
      <t xml:space="preserve">6. VMC sends </t>
    </r>
    <r>
      <rPr>
        <sz val="10"/>
        <color rgb="FF444746"/>
        <rFont val="Aptos"/>
        <family val="2"/>
      </rPr>
      <t>EXPANSION Enable Options</t>
    </r>
    <r>
      <rPr>
        <sz val="11"/>
        <color rgb="FF1F1F1F"/>
        <rFont val="Aptos"/>
        <family val="2"/>
      </rPr>
      <t xml:space="preserve"> command.</t>
    </r>
  </si>
  <si>
    <r>
      <t xml:space="preserve">7. VMC sends </t>
    </r>
    <r>
      <rPr>
        <sz val="10"/>
        <color rgb="FF444746"/>
        <rFont val="Aptos"/>
        <family val="2"/>
      </rPr>
      <t>ReaderEnable</t>
    </r>
    <r>
      <rPr>
        <sz val="11"/>
        <color rgb="FF1F1F1F"/>
        <rFont val="Aptos"/>
        <family val="2"/>
      </rPr>
      <t xml:space="preserve"> command.</t>
    </r>
  </si>
  <si>
    <r>
      <t xml:space="preserve">1. VMC sends </t>
    </r>
    <r>
      <rPr>
        <sz val="10"/>
        <color rgb="FF444746"/>
        <rFont val="Aptos"/>
        <family val="2"/>
      </rPr>
      <t>Vend Request</t>
    </r>
    <r>
      <rPr>
        <sz val="11"/>
        <color rgb="FF1F1F1F"/>
        <rFont val="Aptos"/>
        <family val="2"/>
      </rPr>
      <t xml:space="preserve"> command.</t>
    </r>
  </si>
  <si>
    <r>
      <t xml:space="preserve">1. VMC receives </t>
    </r>
    <r>
      <rPr>
        <sz val="10"/>
        <color rgb="FF444746"/>
        <rFont val="Aptos"/>
        <family val="2"/>
      </rPr>
      <t>VendDenied</t>
    </r>
    <r>
      <rPr>
        <sz val="11"/>
        <color rgb="FF1F1F1F"/>
        <rFont val="Aptos"/>
        <family val="2"/>
      </rPr>
      <t>.</t>
    </r>
  </si>
  <si>
    <r>
      <t xml:space="preserve">2. OPC receives </t>
    </r>
    <r>
      <rPr>
        <sz val="10"/>
        <color rgb="FF444746"/>
        <rFont val="Aptos"/>
        <family val="2"/>
      </rPr>
      <t>VendComplete</t>
    </r>
    <r>
      <rPr>
        <sz val="11"/>
        <color rgb="FF1F1F1F"/>
        <rFont val="Aptos"/>
        <family val="2"/>
      </rPr>
      <t xml:space="preserve">. VMC receives </t>
    </r>
    <r>
      <rPr>
        <sz val="10"/>
        <color rgb="FF444746"/>
        <rFont val="Aptos"/>
        <family val="2"/>
      </rPr>
      <t>End Session</t>
    </r>
    <r>
      <rPr>
        <sz val="11"/>
        <color rgb="FF1F1F1F"/>
        <rFont val="Aptos"/>
        <family val="2"/>
      </rPr>
      <t>.</t>
    </r>
  </si>
  <si>
    <r>
      <t xml:space="preserve">3. VMC receives </t>
    </r>
    <r>
      <rPr>
        <sz val="10"/>
        <color rgb="FF444746"/>
        <rFont val="Aptos"/>
        <family val="2"/>
      </rPr>
      <t>BeginSession</t>
    </r>
    <r>
      <rPr>
        <sz val="11"/>
        <color rgb="FF1F1F1F"/>
        <rFont val="Aptos"/>
        <family val="2"/>
      </rPr>
      <t xml:space="preserve"> command sent by OPC.</t>
    </r>
  </si>
  <si>
    <r>
      <t xml:space="preserve">1. After payment success, VMC receives </t>
    </r>
    <r>
      <rPr>
        <sz val="10"/>
        <color rgb="FF444746"/>
        <rFont val="Aptos"/>
        <family val="2"/>
      </rPr>
      <t>VendApproved</t>
    </r>
    <r>
      <rPr>
        <sz val="11"/>
        <color rgb="FF1F1F1F"/>
        <rFont val="Aptos"/>
        <family val="2"/>
      </rPr>
      <t xml:space="preserve"> command.</t>
    </r>
  </si>
  <si>
    <r>
      <t xml:space="preserve">2. After dispense success, OPC receives </t>
    </r>
    <r>
      <rPr>
        <sz val="10"/>
        <color rgb="FF444746"/>
        <rFont val="Aptos"/>
        <family val="2"/>
      </rPr>
      <t>VendSuccess</t>
    </r>
    <r>
      <rPr>
        <sz val="11"/>
        <color rgb="FF1F1F1F"/>
        <rFont val="Aptos"/>
        <family val="2"/>
      </rPr>
      <t xml:space="preserve"> command.</t>
    </r>
  </si>
  <si>
    <r>
      <t xml:space="preserve">3. After OPC receives </t>
    </r>
    <r>
      <rPr>
        <sz val="10"/>
        <color rgb="FF444746"/>
        <rFont val="Aptos"/>
        <family val="2"/>
      </rPr>
      <t>VendComplete</t>
    </r>
    <r>
      <rPr>
        <sz val="11"/>
        <color rgb="FF1F1F1F"/>
        <rFont val="Aptos"/>
        <family val="2"/>
      </rPr>
      <t xml:space="preserve">, VMC receives </t>
    </r>
    <r>
      <rPr>
        <sz val="10"/>
        <color rgb="FF444746"/>
        <rFont val="Aptos"/>
        <family val="2"/>
      </rPr>
      <t>End Session</t>
    </r>
    <r>
      <rPr>
        <sz val="11"/>
        <color rgb="FF1F1F1F"/>
        <rFont val="Aptos"/>
        <family val="2"/>
      </rPr>
      <t xml:space="preserve"> command.</t>
    </r>
  </si>
  <si>
    <r>
      <t xml:space="preserve">4. After payment success, VMC sends </t>
    </r>
    <r>
      <rPr>
        <sz val="10"/>
        <color rgb="FF444746"/>
        <rFont val="Aptos"/>
        <family val="2"/>
      </rPr>
      <t>Vend Success</t>
    </r>
    <r>
      <rPr>
        <sz val="11"/>
        <color rgb="FF1F1F1F"/>
        <rFont val="Aptos"/>
        <family val="2"/>
      </rPr>
      <t xml:space="preserve"> to OPC.</t>
    </r>
  </si>
  <si>
    <r>
      <t xml:space="preserve">4. VMC receives </t>
    </r>
    <r>
      <rPr>
        <sz val="10"/>
        <color rgb="FF444746"/>
        <rFont val="Aptos"/>
        <family val="2"/>
      </rPr>
      <t>BeginSession</t>
    </r>
    <r>
      <rPr>
        <sz val="11"/>
        <color rgb="FF1F1F1F"/>
        <rFont val="Aptos"/>
        <family val="2"/>
      </rPr>
      <t xml:space="preserve"> command sent by OPC.</t>
    </r>
  </si>
  <si>
    <r>
      <t xml:space="preserve">5. VMC sends </t>
    </r>
    <r>
      <rPr>
        <sz val="10"/>
        <color rgb="FF444746"/>
        <rFont val="Aptos"/>
        <family val="2"/>
      </rPr>
      <t>VendComplete</t>
    </r>
    <r>
      <rPr>
        <sz val="11"/>
        <color rgb="FF1F1F1F"/>
        <rFont val="Aptos"/>
        <family val="2"/>
      </rPr>
      <t xml:space="preserve"> to OPC.</t>
    </r>
  </si>
  <si>
    <r>
      <t xml:space="preserve">1. After dispense failure, OPC receives </t>
    </r>
    <r>
      <rPr>
        <sz val="10"/>
        <color rgb="FF444746"/>
        <rFont val="Aptos"/>
        <family val="2"/>
      </rPr>
      <t>VendFailure</t>
    </r>
    <r>
      <rPr>
        <sz val="11"/>
        <color rgb="FF1F1F1F"/>
        <rFont val="Aptos"/>
        <family val="2"/>
      </rPr>
      <t xml:space="preserve"> command.</t>
    </r>
  </si>
  <si>
    <r>
      <t xml:space="preserve">2. After OPC receives </t>
    </r>
    <r>
      <rPr>
        <sz val="10"/>
        <color rgb="FF444746"/>
        <rFont val="Aptos"/>
        <family val="2"/>
      </rPr>
      <t>VendComplete</t>
    </r>
    <r>
      <rPr>
        <sz val="11"/>
        <color rgb="FF1F1F1F"/>
        <rFont val="Aptos"/>
        <family val="2"/>
      </rPr>
      <t xml:space="preserve">, VMC receives </t>
    </r>
    <r>
      <rPr>
        <sz val="10"/>
        <color rgb="FF444746"/>
        <rFont val="Aptos"/>
        <family val="2"/>
      </rPr>
      <t>End Session</t>
    </r>
    <r>
      <rPr>
        <sz val="11"/>
        <color rgb="FF1F1F1F"/>
        <rFont val="Aptos"/>
        <family val="2"/>
      </rPr>
      <t xml:space="preserve"> command.</t>
    </r>
  </si>
  <si>
    <r>
      <t xml:space="preserve">4. After payment success, VMC sends </t>
    </r>
    <r>
      <rPr>
        <sz val="10"/>
        <color rgb="FF444746"/>
        <rFont val="Aptos"/>
        <family val="2"/>
      </rPr>
      <t>Vend Failure</t>
    </r>
    <r>
      <rPr>
        <sz val="11"/>
        <color rgb="FF1F1F1F"/>
        <rFont val="Aptos"/>
        <family val="2"/>
      </rPr>
      <t xml:space="preserve"> to OPC.</t>
    </r>
  </si>
  <si>
    <r>
      <t>MdbAutoReversal</t>
    </r>
    <r>
      <rPr>
        <sz val="11"/>
        <color rgb="FF1F1F1F"/>
        <rFont val="Aptos"/>
        <family val="2"/>
      </rPr>
      <t xml:space="preserve"> is configured.</t>
    </r>
  </si>
  <si>
    <r>
      <t xml:space="preserve">2. VMC receives </t>
    </r>
    <r>
      <rPr>
        <sz val="10"/>
        <color rgb="FF444746"/>
        <rFont val="Aptos"/>
        <family val="2"/>
      </rPr>
      <t>VendDenied</t>
    </r>
    <r>
      <rPr>
        <sz val="11"/>
        <color rgb="FF1F1F1F"/>
        <rFont val="Aptos"/>
        <family val="2"/>
      </rPr>
      <t xml:space="preserve"> command.</t>
    </r>
  </si>
  <si>
    <r>
      <t xml:space="preserve">3. OPC receives </t>
    </r>
    <r>
      <rPr>
        <sz val="10"/>
        <color rgb="FF444746"/>
        <rFont val="Aptos"/>
        <family val="2"/>
      </rPr>
      <t>VendComplete</t>
    </r>
    <r>
      <rPr>
        <sz val="11"/>
        <color rgb="FF1F1F1F"/>
        <rFont val="Aptos"/>
        <family val="2"/>
      </rPr>
      <t xml:space="preserve"> command, then replies with </t>
    </r>
    <r>
      <rPr>
        <sz val="10"/>
        <color rgb="FF444746"/>
        <rFont val="Aptos"/>
        <family val="2"/>
      </rPr>
      <t>End Session</t>
    </r>
    <r>
      <rPr>
        <sz val="11"/>
        <color rgb="FF1F1F1F"/>
        <rFont val="Aptos"/>
        <family val="2"/>
      </rPr>
      <t xml:space="preserve"> command.</t>
    </r>
  </si>
  <si>
    <r>
      <t xml:space="preserve">4. VMC sends </t>
    </r>
    <r>
      <rPr>
        <sz val="10"/>
        <color rgb="FF444746"/>
        <rFont val="Aptos"/>
        <family val="2"/>
      </rPr>
      <t>Vend Cancel</t>
    </r>
    <r>
      <rPr>
        <sz val="11"/>
        <color rgb="FF1F1F1F"/>
        <rFont val="Aptos"/>
        <family val="2"/>
      </rPr>
      <t xml:space="preserve"> command to OPC.</t>
    </r>
  </si>
  <si>
    <r>
      <t xml:space="preserve">Initialization: VMC uses </t>
    </r>
    <r>
      <rPr>
        <sz val="10"/>
        <color rgb="FF444746"/>
        <rFont val="Aptos"/>
        <family val="2"/>
      </rPr>
      <t>EXPANSION Enable Options</t>
    </r>
    <r>
      <rPr>
        <sz val="11"/>
        <color rgb="FF1F1F1F"/>
        <rFont val="Aptos"/>
        <family val="2"/>
      </rPr>
      <t xml:space="preserve"> to inform OPC to enable 32-bit amount mode.</t>
    </r>
  </si>
  <si>
    <r>
      <t xml:space="preserve">1. All commands involving amounts communicate using 32-bit mode data structure, including </t>
    </r>
    <r>
      <rPr>
        <sz val="10"/>
        <color rgb="FF444746"/>
        <rFont val="Aptos"/>
        <family val="2"/>
      </rPr>
      <t>SETUP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Max / Min Prices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Begin Session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Vend Request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Vend Approved</t>
    </r>
    <r>
      <rPr>
        <sz val="11"/>
        <color rgb="FF1F1F1F"/>
        <rFont val="Aptos"/>
        <family val="2"/>
      </rPr>
      <t>.</t>
    </r>
  </si>
  <si>
    <r>
      <t xml:space="preserve">Initialization: VMC uses </t>
    </r>
    <r>
      <rPr>
        <sz val="10"/>
        <color rgb="FF444746"/>
        <rFont val="Aptos"/>
        <family val="2"/>
      </rPr>
      <t>EXPANSION Enable Options</t>
    </r>
    <r>
      <rPr>
        <sz val="11"/>
        <color rgb="FF1F1F1F"/>
        <rFont val="Aptos"/>
        <family val="2"/>
      </rPr>
      <t xml:space="preserve"> to inform OPC to enable "Always Idle" mode.</t>
    </r>
  </si>
  <si>
    <r>
      <t xml:space="preserve">2. After transaction completion, </t>
    </r>
    <r>
      <rPr>
        <b/>
        <sz val="11"/>
        <color rgb="FF1F1F1F"/>
        <rFont val="Aptos"/>
        <family val="2"/>
      </rPr>
      <t>no need</t>
    </r>
    <r>
      <rPr>
        <sz val="11"/>
        <color rgb="FF1F1F1F"/>
        <rFont val="Aptos"/>
        <family val="2"/>
      </rPr>
      <t xml:space="preserve"> for OPC to send </t>
    </r>
    <r>
      <rPr>
        <sz val="10"/>
        <color rgb="FF444746"/>
        <rFont val="Aptos"/>
        <family val="2"/>
      </rPr>
      <t>BeginSession</t>
    </r>
    <r>
      <rPr>
        <sz val="11"/>
        <color rgb="FF1F1F1F"/>
        <rFont val="Aptos"/>
        <family val="2"/>
      </rPr>
      <t xml:space="preserve"> command.</t>
    </r>
  </si>
  <si>
    <t>Configure PULSE Mode</t>
  </si>
  <si>
    <t>Device powered on, OPC installed, Payment App active.</t>
  </si>
  <si>
    <t>Open OPC application.</t>
  </si>
  <si>
    <t>OPC displays the Pulse Selection screen with 4 options; display content matches configuration.</t>
  </si>
  <si>
    <t>Payment Failure</t>
  </si>
  <si>
    <t>Pulse Configuration Successful.</t>
  </si>
  <si>
    <t>1. Select corresponding Pulse purchase item.</t>
  </si>
  <si>
    <t>3. Do not present card; wait for timeout or manually cancel/return.</t>
  </si>
  <si>
    <t>No prompt/message on screen (returns to selection).</t>
  </si>
  <si>
    <t>Payment Success &amp; Pulse Send</t>
  </si>
  <si>
    <t>After successful payment, the device receives the pulse signal corresponding to the selected count.</t>
  </si>
  <si>
    <t>Pulse Integration Test Case</t>
    <phoneticPr fontId="10" type="noConversion"/>
  </si>
  <si>
    <t>AIDL Integration Test Case</t>
    <phoneticPr fontId="10" type="noConversion"/>
  </si>
  <si>
    <t>Transaction</t>
  </si>
  <si>
    <t>OPC and Payment App installed.</t>
  </si>
  <si>
    <t>1. Initiate transaction via AIDL.</t>
  </si>
  <si>
    <t>2. OPC invokes Payment App and prompts to present card.</t>
  </si>
  <si>
    <t>1. Payment successful.</t>
  </si>
  <si>
    <t>Transaction Failure</t>
  </si>
  <si>
    <t>3. Do not present card; wait for timeout or return/cancel immediately.</t>
  </si>
  <si>
    <t>1. Returns to OPC upon failure.</t>
  </si>
  <si>
    <t>3. Do not present card.</t>
  </si>
  <si>
    <t>4. Initiate cancel transaction via AIDL.</t>
  </si>
  <si>
    <t>1. Returns to OPC upon failure (cancellation).</t>
  </si>
  <si>
    <t>QR Code Transaction</t>
  </si>
  <si>
    <t>2. POS displays scanning interface.</t>
  </si>
  <si>
    <t>3. Present QR code and allow POS to scan.</t>
  </si>
  <si>
    <t>1. POS displays scanning interface correctly.</t>
  </si>
  <si>
    <t>Pre-Auth Transaction</t>
  </si>
  <si>
    <t>1. Initiate a pre-auth transaction for amount 10 via AIDL.</t>
  </si>
  <si>
    <t>2. POS displays card presentation screen.</t>
  </si>
  <si>
    <t>3. Swipe/Present card on POS.</t>
  </si>
  <si>
    <t>1. POS receives and displays card presentation screen correctly.</t>
  </si>
  <si>
    <t>2. Receive transaction result.</t>
  </si>
  <si>
    <t>Pre-Auth Timeout</t>
  </si>
  <si>
    <t>3. Wait for timeout without presenting card.</t>
  </si>
  <si>
    <t>1. POS displays transaction interface correctly.</t>
  </si>
  <si>
    <t>2. Returns to OPC after timeout.</t>
  </si>
  <si>
    <t>Pre-Auth Completion</t>
  </si>
  <si>
    <t>1. Complete a pre-auth transaction first (Test Case 5).</t>
  </si>
  <si>
    <t>2. Initiate pre-auth completion transaction for amount 5 via AIDL.</t>
  </si>
  <si>
    <t>Payment App must support this feature.</t>
  </si>
  <si>
    <t>2. Initiate incremental auth for amount 8 via AIDL.</t>
  </si>
  <si>
    <t>3. Initiate pre-auth completion for amount 18 via AIDL.</t>
  </si>
  <si>
    <t>Over-capture Pre-Auth</t>
  </si>
  <si>
    <t>2. Initiate pre-auth completion for amount 12 via AIDL.</t>
  </si>
  <si>
    <t>Void / Reversal</t>
  </si>
  <si>
    <t>1. Complete a transaction first (Test Case 1).</t>
  </si>
  <si>
    <t>2. Initiate a Void/Reversal request via AIDL.</t>
  </si>
  <si>
    <t>Receive the queried transaction result.</t>
  </si>
  <si>
    <t>Handshake</t>
  </si>
  <si>
    <t>Card Transaction</t>
  </si>
  <si>
    <t>1. Send transaction data.</t>
  </si>
  <si>
    <t>3. Swipe card on POS.</t>
  </si>
  <si>
    <t>1. POS displays scanning interface normally.</t>
  </si>
  <si>
    <t>Transaction Timeout</t>
  </si>
  <si>
    <t>1. Send transaction.</t>
  </si>
  <si>
    <t>2. POS displays payment interface.</t>
  </si>
  <si>
    <t>3. Do not swipe; wait for timeout.</t>
  </si>
  <si>
    <t>1. POS displays transaction interface normally.</t>
  </si>
  <si>
    <t>2. Return to OPC after timeout.</t>
  </si>
  <si>
    <t>3. Present QR code; let POS scan.</t>
  </si>
  <si>
    <t>1. Send pre-auth transaction data for amount 10.</t>
  </si>
  <si>
    <t>2. POS displays card swipe interface.</t>
  </si>
  <si>
    <t>1. POS receives and displays scanning interface normally.</t>
  </si>
  <si>
    <t>2. Able to receive transaction result.</t>
  </si>
  <si>
    <t>1. Send pre-auth transaction for amount 10.</t>
  </si>
  <si>
    <t>3. Wait for timeout.</t>
  </si>
  <si>
    <t>1. POS displays card swipe interface normally.</t>
  </si>
  <si>
    <t>2. Send pre-auth completion transaction for amount 5.</t>
  </si>
  <si>
    <t>Application must support this feature.</t>
  </si>
  <si>
    <t>2. Send incremental auth for amount 8.</t>
  </si>
  <si>
    <t>3. Send pre-auth completion for amount 18.</t>
  </si>
  <si>
    <t>2. Send pre-auth completion transaction for amount 12.</t>
  </si>
  <si>
    <t>1. Send a transaction for amount 10.</t>
  </si>
  <si>
    <t>2. POS cancels transaction.</t>
  </si>
  <si>
    <t>1. Complete a transaction first (Test Case 2).</t>
  </si>
  <si>
    <t>2. Send query command (QueryTransaction).</t>
    <phoneticPr fontId="10" type="noConversion"/>
  </si>
  <si>
    <r>
      <t>Vendor:</t>
    </r>
    <r>
      <rPr>
        <sz val="11"/>
        <color rgb="FF1F1F1F"/>
        <rFont val="Aptos"/>
        <family val="2"/>
      </rPr>
      <t xml:space="preserve"> Serial port open. Baud Rate: 115200; Data Bits: 8; Stop Bits: 1; Parity: None.</t>
    </r>
  </si>
  <si>
    <r>
      <t>Send Data:</t>
    </r>
    <r>
      <rPr>
        <sz val="11"/>
        <color rgb="FF1F1F1F"/>
        <rFont val="Aptos"/>
        <family val="2"/>
      </rPr>
      <t xml:space="preserve"> </t>
    </r>
    <r>
      <rPr>
        <sz val="10"/>
        <color rgb="FF444746"/>
        <rFont val="Aptos"/>
        <family val="2"/>
      </rPr>
      <t>0202F100000100040101010103F5</t>
    </r>
  </si>
  <si>
    <r>
      <t>Receive Result:</t>
    </r>
    <r>
      <rPr>
        <sz val="11"/>
        <color rgb="FF1F1F1F"/>
        <rFont val="Aptos"/>
        <family val="2"/>
      </rPr>
      <t xml:space="preserve"> </t>
    </r>
    <r>
      <rPr>
        <sz val="10"/>
        <color rgb="FF444746"/>
        <rFont val="Aptos"/>
        <family val="2"/>
      </rPr>
      <t>0202F200000200040101010103F5</t>
    </r>
  </si>
  <si>
    <r>
      <t>OPC:</t>
    </r>
    <r>
      <rPr>
        <sz val="11"/>
        <color rgb="FF1F1F1F"/>
        <rFont val="Aptos"/>
        <family val="2"/>
      </rPr>
      <t xml:space="preserve"> </t>
    </r>
    <r>
      <rPr>
        <sz val="10"/>
        <color rgb="FF444746"/>
        <rFont val="Aptos"/>
        <family val="2"/>
      </rPr>
      <t>ProtocolType</t>
    </r>
    <r>
      <rPr>
        <sz val="11"/>
        <color rgb="FF1F1F1F"/>
        <rFont val="Aptos"/>
        <family val="2"/>
      </rPr>
      <t xml:space="preserve"> set to </t>
    </r>
    <r>
      <rPr>
        <sz val="10"/>
        <color rgb="FF444746"/>
        <rFont val="Aptos"/>
        <family val="2"/>
      </rPr>
      <t>SERIAL HOST</t>
    </r>
    <r>
      <rPr>
        <sz val="11"/>
        <color rgb="FF1F1F1F"/>
        <rFont val="Aptos"/>
        <family val="2"/>
      </rPr>
      <t xml:space="preserve"> / </t>
    </r>
    <r>
      <rPr>
        <sz val="10"/>
        <color rgb="FF444746"/>
        <rFont val="Aptos"/>
        <family val="2"/>
      </rPr>
      <t>SERIAL SLAVE</t>
    </r>
    <r>
      <rPr>
        <sz val="11"/>
        <color rgb="FF1F1F1F"/>
        <rFont val="Aptos"/>
        <family val="2"/>
      </rPr>
      <t xml:space="preserve"> / </t>
    </r>
    <r>
      <rPr>
        <sz val="10"/>
        <color rgb="FF444746"/>
        <rFont val="Aptos"/>
        <family val="2"/>
      </rPr>
      <t>SERIAL EXT</t>
    </r>
    <r>
      <rPr>
        <sz val="11"/>
        <color rgb="FF1F1F1F"/>
        <rFont val="Aptos"/>
        <family val="2"/>
      </rPr>
      <t xml:space="preserve"> / </t>
    </r>
    <r>
      <rPr>
        <sz val="10"/>
        <color rgb="FF444746"/>
        <rFont val="Aptos"/>
        <family val="2"/>
      </rPr>
      <t>SERIAL EXT2</t>
    </r>
    <r>
      <rPr>
        <sz val="11"/>
        <color rgb="FF1F1F1F"/>
        <rFont val="Aptos"/>
        <family val="2"/>
      </rPr>
      <t>. Corresponding package name and payment app configured.</t>
    </r>
  </si>
  <si>
    <r>
      <t xml:space="preserve">2. Receive transaction result after scanning/swiping,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</si>
  <si>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 xml:space="preserve">3. Receive transaction result,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</si>
  <si>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2. Receive transaction result after scanning,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</si>
  <si>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 xml:space="preserve">3. Transaction result contains fields like </t>
    </r>
    <r>
      <rPr>
        <sz val="10"/>
        <color rgb="FF444746"/>
        <rFont val="Aptos"/>
        <family val="2"/>
      </rPr>
      <t>TransResult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>.</t>
    </r>
  </si>
  <si>
    <r>
      <t xml:space="preserve">1. Receive transaction result normally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</si>
  <si>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 xml:space="preserve">2. Result contains fields like </t>
    </r>
    <r>
      <rPr>
        <sz val="10"/>
        <color rgb="FF444746"/>
        <rFont val="Aptos"/>
        <family val="2"/>
      </rPr>
      <t>TransResult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>.</t>
    </r>
  </si>
  <si>
    <r>
      <t xml:space="preserve">3. Send </t>
    </r>
    <r>
      <rPr>
        <sz val="10"/>
        <color rgb="FF444746"/>
        <rFont val="Aptos"/>
        <family val="2"/>
      </rPr>
      <t>cancel</t>
    </r>
    <r>
      <rPr>
        <sz val="11"/>
        <color rgb="FF1F1F1F"/>
        <rFont val="Aptos"/>
        <family val="2"/>
      </rPr>
      <t xml:space="preserve"> request.</t>
    </r>
  </si>
  <si>
    <r>
      <t xml:space="preserve">3. Receive cancel result, </t>
    </r>
    <r>
      <rPr>
        <sz val="10"/>
        <color rgb="FF444746"/>
        <rFont val="Aptos"/>
        <family val="2"/>
      </rPr>
      <t>cancelled: true</t>
    </r>
    <r>
      <rPr>
        <sz val="11"/>
        <color rgb="FF1F1F1F"/>
        <rFont val="Aptos"/>
        <family val="2"/>
      </rPr>
      <t>.</t>
    </r>
  </si>
  <si>
    <r>
      <t xml:space="preserve">4. Receive transaction result,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</si>
  <si>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Receive reversal result: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</si>
  <si>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>2. Send reversal request (</t>
    </r>
    <r>
      <rPr>
        <sz val="10"/>
        <color rgb="FF444746"/>
        <rFont val="Aptos"/>
        <family val="2"/>
      </rPr>
      <t>Reversal</t>
    </r>
    <r>
      <rPr>
        <sz val="11"/>
        <color rgb="FF1F1F1F"/>
        <rFont val="Aptos"/>
        <family val="2"/>
      </rPr>
      <t>).</t>
    </r>
  </si>
  <si>
    <t>Accessory Test Case</t>
    <phoneticPr fontId="10" type="noConversion"/>
  </si>
  <si>
    <t>Purchase Command</t>
  </si>
  <si>
    <t>4. Install corresponding Payment App.</t>
  </si>
  <si>
    <t>1. Initiate a purchase transaction.</t>
  </si>
  <si>
    <t>2. Swipe card on POS.</t>
  </si>
  <si>
    <t>1. Q3 correctly displays the scanning interface.</t>
  </si>
  <si>
    <t>Cancel Command</t>
  </si>
  <si>
    <t>1. D22 sends a transaction with amount 10.</t>
  </si>
  <si>
    <t>2. Q3 displays scanning interface.</t>
  </si>
  <si>
    <t>1. Q3 correctly displays card swipe interface.</t>
  </si>
  <si>
    <t>2. Q3 cancels the transaction.</t>
  </si>
  <si>
    <t>1. Send a transaction.</t>
  </si>
  <si>
    <t>3. Do not swipe card; wait for timeout.</t>
  </si>
  <si>
    <t>1. POS correctly displays transaction interface.</t>
  </si>
  <si>
    <t>3. Present QR code and let POS scan.</t>
  </si>
  <si>
    <t>1. POS correctly displays scanning interface.</t>
  </si>
  <si>
    <t>1. POS correctly receives and displays scanning interface.</t>
  </si>
  <si>
    <t>3. Wait for timeout at swipe screen.</t>
  </si>
  <si>
    <r>
      <t xml:space="preserve">1. </t>
    </r>
    <r>
      <rPr>
        <b/>
        <sz val="11"/>
        <color rgb="FF1F1F1F"/>
        <rFont val="Aptos"/>
        <family val="2"/>
      </rPr>
      <t>OPC</t>
    </r>
    <r>
      <rPr>
        <sz val="11"/>
        <color rgb="FF1F1F1F"/>
        <rFont val="Aptos"/>
        <family val="2"/>
      </rPr>
      <t xml:space="preserve"> and </t>
    </r>
    <r>
      <rPr>
        <b/>
        <sz val="11"/>
        <color rgb="FF1F1F1F"/>
        <rFont val="Aptos"/>
        <family val="2"/>
      </rPr>
      <t>accessoryAgent</t>
    </r>
    <r>
      <rPr>
        <sz val="11"/>
        <color rgb="FF1F1F1F"/>
        <rFont val="Aptos"/>
        <family val="2"/>
      </rPr>
      <t xml:space="preserve"> installed on both D22 and Q3.</t>
    </r>
  </si>
  <si>
    <r>
      <t xml:space="preserve">2. On D22: Set OPC </t>
    </r>
    <r>
      <rPr>
        <sz val="10"/>
        <color rgb="FF444746"/>
        <rFont val="Aptos"/>
        <family val="2"/>
      </rPr>
      <t>ProtocolType</t>
    </r>
    <r>
      <rPr>
        <sz val="11"/>
        <color rgb="FF1F1F1F"/>
        <rFont val="Aptos"/>
        <family val="2"/>
      </rPr>
      <t xml:space="preserve"> to </t>
    </r>
    <r>
      <rPr>
        <sz val="10"/>
        <color rgb="FF444746"/>
        <rFont val="Aptos"/>
        <family val="2"/>
      </rPr>
      <t>Default</t>
    </r>
    <r>
      <rPr>
        <sz val="11"/>
        <color rgb="FF1F1F1F"/>
        <rFont val="Aptos"/>
        <family val="2"/>
      </rPr>
      <t xml:space="preserve">; set package name to </t>
    </r>
    <r>
      <rPr>
        <sz val="10"/>
        <color rgb="FF444746"/>
        <rFont val="Aptos"/>
        <family val="2"/>
      </rPr>
      <t>com.wizarpos.opc</t>
    </r>
    <r>
      <rPr>
        <sz val="11"/>
        <color rgb="FF1F1F1F"/>
        <rFont val="Aptos"/>
        <family val="2"/>
      </rPr>
      <t>.</t>
    </r>
  </si>
  <si>
    <r>
      <t xml:space="preserve">2. Receive transaction result normally;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</si>
  <si>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 xml:space="preserve">3. On Q3: Set </t>
    </r>
    <r>
      <rPr>
        <sz val="10"/>
        <color rgb="FF444746"/>
        <rFont val="Aptos"/>
        <family val="2"/>
      </rPr>
      <t>ProtocolType</t>
    </r>
    <r>
      <rPr>
        <sz val="11"/>
        <color rgb="FF1F1F1F"/>
        <rFont val="Aptos"/>
        <family val="2"/>
      </rPr>
      <t xml:space="preserve"> to </t>
    </r>
    <r>
      <rPr>
        <sz val="10"/>
        <color rgb="FF444746"/>
        <rFont val="Aptos"/>
        <family val="2"/>
      </rPr>
      <t>USB ACCESSORY</t>
    </r>
    <r>
      <rPr>
        <sz val="11"/>
        <color rgb="FF1F1F1F"/>
        <rFont val="Aptos"/>
        <family val="2"/>
      </rPr>
      <t>; configure package name.</t>
    </r>
  </si>
  <si>
    <r>
      <t xml:space="preserve">3. D22 sends </t>
    </r>
    <r>
      <rPr>
        <sz val="10"/>
        <color rgb="FF444746"/>
        <rFont val="Aptos"/>
        <family val="2"/>
      </rPr>
      <t>cancel</t>
    </r>
    <r>
      <rPr>
        <sz val="11"/>
        <color rgb="FF1F1F1F"/>
        <rFont val="Aptos"/>
        <family val="2"/>
      </rPr>
      <t xml:space="preserve"> request.</t>
    </r>
  </si>
  <si>
    <r>
      <t xml:space="preserve">3. D22 receives cancel result: </t>
    </r>
    <r>
      <rPr>
        <sz val="10"/>
        <color rgb="FF444746"/>
        <rFont val="Aptos"/>
        <family val="2"/>
      </rPr>
      <t>cancelled: true</t>
    </r>
    <r>
      <rPr>
        <sz val="11"/>
        <color rgb="FF1F1F1F"/>
        <rFont val="Aptos"/>
        <family val="2"/>
      </rPr>
      <t>.</t>
    </r>
  </si>
  <si>
    <r>
      <t xml:space="preserve">4. D22 receives transaction result: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</si>
  <si>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3. Receive transaction result;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</si>
  <si>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2. Receive transaction result after scanning;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</si>
  <si>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 xml:space="preserve">1. Receive transaction result normally; </t>
    </r>
    <r>
      <rPr>
        <sz val="10"/>
        <color rgb="FF444746"/>
        <rFont val="Aptos"/>
        <family val="2"/>
      </rPr>
      <t>TransResult: true</t>
    </r>
    <r>
      <rPr>
        <sz val="11"/>
        <color rgb="FF1F1F1F"/>
        <rFont val="Aptos"/>
        <family val="2"/>
      </rPr>
      <t>.</t>
    </r>
  </si>
  <si>
    <r>
      <t>2. Send a reversal request (</t>
    </r>
    <r>
      <rPr>
        <sz val="10"/>
        <color rgb="FF444746"/>
        <rFont val="Aptos"/>
        <family val="2"/>
      </rPr>
      <t>Reversal</t>
    </r>
    <r>
      <rPr>
        <sz val="11"/>
        <color rgb="FF1F1F1F"/>
        <rFont val="Aptos"/>
        <family val="2"/>
      </rPr>
      <t>).</t>
    </r>
  </si>
  <si>
    <r>
      <t>2. Send query command (</t>
    </r>
    <r>
      <rPr>
        <sz val="10"/>
        <color rgb="FF444746"/>
        <rFont val="Aptos"/>
        <family val="2"/>
      </rPr>
      <t>QueryTransaction</t>
    </r>
    <r>
      <rPr>
        <sz val="11"/>
        <color rgb="FF1F1F1F"/>
        <rFont val="Aptos"/>
        <family val="2"/>
      </rPr>
      <t>).</t>
    </r>
  </si>
  <si>
    <r>
      <t xml:space="preserve">2. Receive transaction result;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</si>
  <si>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2. App receives transaction result; </t>
    </r>
    <r>
      <rPr>
        <sz val="10"/>
        <color rgb="FF444746"/>
        <rFont val="Aptos"/>
        <family val="2"/>
      </rPr>
      <t>TransResult: false</t>
    </r>
    <r>
      <rPr>
        <sz val="11"/>
        <color rgb="FF1F1F1F"/>
        <rFont val="Aptos"/>
        <family val="2"/>
      </rPr>
      <t>.</t>
    </r>
  </si>
  <si>
    <r>
      <t xml:space="preserve">3. Transaction result includes fields like </t>
    </r>
    <r>
      <rPr>
        <sz val="10"/>
        <color rgb="FF444746"/>
        <rFont val="Aptos"/>
        <family val="2"/>
      </rPr>
      <t>TransResult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>.</t>
    </r>
  </si>
  <si>
    <r>
      <t xml:space="preserve">2. Result includes fields like </t>
    </r>
    <r>
      <rPr>
        <sz val="10"/>
        <color rgb="FF444746"/>
        <rFont val="Aptos"/>
        <family val="2"/>
      </rPr>
      <t>TransResult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TransID</t>
    </r>
    <r>
      <rPr>
        <sz val="11"/>
        <color rgb="FF1F1F1F"/>
        <rFont val="Aptos"/>
        <family val="2"/>
      </rPr>
      <t>.</t>
    </r>
  </si>
  <si>
    <r>
      <t>2. Initiate query command (</t>
    </r>
    <r>
      <rPr>
        <sz val="10"/>
        <color rgb="FF444746"/>
        <rFont val="Aptos"/>
        <family val="2"/>
      </rPr>
      <t>QueryTransaction</t>
    </r>
    <r>
      <rPr>
        <sz val="11"/>
        <color rgb="FF1F1F1F"/>
        <rFont val="Aptos"/>
        <family val="2"/>
      </rPr>
      <t>) via AIDL.</t>
    </r>
  </si>
  <si>
    <r>
      <t>TMS backend configured: Protocol=</t>
    </r>
    <r>
      <rPr>
        <sz val="10"/>
        <color rgb="FF444746"/>
        <rFont val="Aptos"/>
        <family val="2"/>
      </rPr>
      <t>PULSE MODE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currencyCode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scaleFactor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Decimal Places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PulseAmount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PulseVoltage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PulseText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PulseDeviceVoltage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PulsePortNum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PulseDeviceVoltage</t>
    </r>
    <r>
      <rPr>
        <sz val="11"/>
        <color rgb="FF1F1F1F"/>
        <rFont val="Aptos"/>
        <family val="2"/>
      </rPr>
      <t xml:space="preserve"> (sic), </t>
    </r>
    <r>
      <rPr>
        <sz val="10"/>
        <color rgb="FF444746"/>
        <rFont val="Aptos"/>
        <family val="2"/>
      </rPr>
      <t>PulseDuration</t>
    </r>
    <r>
      <rPr>
        <sz val="11"/>
        <color rgb="FF1F1F1F"/>
        <rFont val="Aptos"/>
        <family val="2"/>
      </rPr>
      <t xml:space="preserve">, </t>
    </r>
    <r>
      <rPr>
        <sz val="10"/>
        <color rgb="FF444746"/>
        <rFont val="Aptos"/>
        <family val="2"/>
      </rPr>
      <t>PulseInterval</t>
    </r>
    <r>
      <rPr>
        <sz val="11"/>
        <color rgb="FF1F1F1F"/>
        <rFont val="Aptos"/>
        <family val="2"/>
      </rPr>
      <t>, App Package Name, etc.</t>
    </r>
  </si>
  <si>
    <t xml:space="preserve">{Your dev ID here} </t>
    <phoneticPr fontId="1" type="noConversion"/>
  </si>
  <si>
    <r>
      <rPr>
        <b/>
        <sz val="14"/>
        <color theme="0"/>
        <rFont val="Aptos"/>
        <family val="2"/>
      </rPr>
      <t>Common Configuration</t>
    </r>
    <r>
      <rPr>
        <sz val="14"/>
        <color theme="0"/>
        <rFont val="Aptos"/>
        <family val="2"/>
      </rPr>
      <t xml:space="preserve"> 
(Please fill in your credentials here to apply to all cases below)</t>
    </r>
    <phoneticPr fontId="1" type="noConversion"/>
  </si>
  <si>
    <t>Fill in the tradeNo from S110000001</t>
    <phoneticPr fontId="1" type="noConversion"/>
  </si>
  <si>
    <t>Fill in the tradeNo from S120000001</t>
  </si>
  <si>
    <t>Fill in the tradeNo from S140000001</t>
  </si>
  <si>
    <t>Fill in the tradeNo from S150000001</t>
  </si>
  <si>
    <t>Fill in the tradeNo from S150000002</t>
  </si>
  <si>
    <t>Fill in the tradeNo from S160000001</t>
  </si>
  <si>
    <t>Fill in the tradeNo from 210000001</t>
  </si>
  <si>
    <t>Fill in the tradeNo from 210000011</t>
  </si>
  <si>
    <t>Fill in the tradeNo from 220000001</t>
  </si>
  <si>
    <t>Fill in the tradeNo from 230000001</t>
  </si>
  <si>
    <t>Fill in the tradeNo from 240000001</t>
  </si>
  <si>
    <t>Fill in the tradeNo from 250000001</t>
  </si>
  <si>
    <t>Fill in the tradeNo from 260000001</t>
  </si>
  <si>
    <t>Payment with tip; set transAmount and tipAmount</t>
    <phoneticPr fontId="1" type="noConversion"/>
  </si>
  <si>
    <t>S150000001, S150000002 execute successfully; 
Populate oriTransIndexCode with the tradeNo from S150000002</t>
    <phoneticPr fontId="1" type="noConversion"/>
  </si>
  <si>
    <t>S110000001 executes successfully; 
Populate oriTransIndexCode with the tradeNo from S110000001</t>
    <phoneticPr fontId="1" type="noConversion"/>
  </si>
  <si>
    <t>S120000001 executes successfully; 
Populate oriTransIndexCode with the tradeNo from S120000001</t>
    <phoneticPr fontId="1" type="noConversion"/>
  </si>
  <si>
    <t>S140000001 executes successfully; 
Populate oriTransIndexCode with the tradeNo from S140000001</t>
    <phoneticPr fontId="1" type="noConversion"/>
  </si>
  <si>
    <t>S140000001, S140000002 execute successfully; 
Populate oriTransIndexCode with the tradeNo from S140000001</t>
    <phoneticPr fontId="1" type="noConversion"/>
  </si>
  <si>
    <t>S150000001 executes successfully; 
Populate oriTransIndexCode with the tradeNo from S150000001</t>
    <phoneticPr fontId="1" type="noConversion"/>
  </si>
  <si>
    <t>99999999 is an unbound terminal</t>
    <phoneticPr fontId="1" type="noConversion"/>
  </si>
  <si>
    <t>Manually turn off the terminal</t>
    <phoneticPr fontId="1" type="noConversion"/>
  </si>
  <si>
    <t>Immediately initiate the next transaction. 
(By do not complete the previous payment)</t>
    <phoneticPr fontId="1" type="noConversion"/>
  </si>
  <si>
    <t>Payment channel with mid 99999999 is not configured</t>
    <phoneticPr fontId="1" type="noConversion"/>
  </si>
  <si>
    <t>SaleWithTip is a transaction type not supported by the channel</t>
    <phoneticPr fontId="1" type="noConversion"/>
  </si>
  <si>
    <t>The merchant associated with clientId and token does not exist or is disabled</t>
    <phoneticPr fontId="1" type="noConversion"/>
  </si>
  <si>
    <t>Currency code 999 does not exist</t>
    <phoneticPr fontId="1" type="noConversion"/>
  </si>
  <si>
    <t>transAmount is 0</t>
    <phoneticPr fontId="1" type="noConversion"/>
  </si>
  <si>
    <t>Submitted jwt-token is empty or invalid</t>
    <phoneticPr fontId="1" type="noConversion"/>
  </si>
  <si>
    <t>Developer ID does not match the token</t>
    <phoneticPr fontId="1" type="noConversion"/>
  </si>
  <si>
    <t>Send request from a non-whitelisted IP</t>
    <phoneticPr fontId="1" type="noConversion"/>
  </si>
  <si>
    <t>Incorrect clientSecret submitted
signature verification failed</t>
    <phoneticPr fontId="1" type="noConversion"/>
  </si>
  <si>
    <t>Use a tradeNo identical to 190000001</t>
    <phoneticPr fontId="1" type="noConversion"/>
  </si>
  <si>
    <t>oriTransIndexCode refers to a non-existent original transaction order</t>
    <phoneticPr fontId="1" type="noConversion"/>
  </si>
  <si>
    <t>Do not pay</t>
    <phoneticPr fontId="1" type="noConversion"/>
  </si>
  <si>
    <t>VOID TXN: 210000001</t>
    <phoneticPr fontId="1" type="noConversion"/>
  </si>
  <si>
    <t>VOID TXN: 210000011</t>
    <phoneticPr fontId="1" type="noConversion"/>
  </si>
  <si>
    <t>PAY Success</t>
    <phoneticPr fontId="1" type="noConversion"/>
  </si>
  <si>
    <t>Refund Success</t>
    <phoneticPr fontId="1" type="noConversion"/>
  </si>
  <si>
    <t>Refund TXN again: 220000001</t>
    <phoneticPr fontId="1" type="noConversion"/>
  </si>
  <si>
    <t>Fill in the tradeNo from 230000001</t>
    <phoneticPr fontId="1" type="noConversion"/>
  </si>
  <si>
    <t>VOID TXN again: 230000001</t>
    <phoneticPr fontId="1" type="noConversion"/>
  </si>
  <si>
    <r>
      <t>T+1</t>
    </r>
    <r>
      <rPr>
        <sz val="11"/>
        <color theme="1"/>
        <rFont val="Noto Sans SC"/>
        <family val="2"/>
        <charset val="134"/>
      </rPr>
      <t xml:space="preserve"> </t>
    </r>
    <r>
      <rPr>
        <sz val="11"/>
        <color theme="1"/>
        <rFont val="Aptos"/>
        <family val="2"/>
      </rPr>
      <t>VOID</t>
    </r>
    <phoneticPr fontId="1" type="noConversion"/>
  </si>
  <si>
    <t>Void amount does not match the original transaction amount</t>
    <phoneticPr fontId="1" type="noConversion"/>
  </si>
  <si>
    <t>Refund amount is greater than the original transaction amount</t>
    <phoneticPr fontId="1" type="noConversion"/>
  </si>
  <si>
    <t>Manually turn off terminal; 
Terminal info exists but status is offline</t>
    <phoneticPr fontId="1" type="noConversion"/>
  </si>
  <si>
    <t>Do not complete the previous payment, directly initiate the next one; 
Triggered when the previous transaction on the terminal is not completed</t>
    <phoneticPr fontId="1" type="noConversion"/>
  </si>
  <si>
    <t>Third-party order number cannot be duplicated</t>
    <phoneticPr fontId="1" type="noConversion"/>
  </si>
  <si>
    <t>Original order not found</t>
    <phoneticPr fontId="1" type="noConversion"/>
  </si>
  <si>
    <t>Serial/Socket Integration Test Case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</si>
</sst>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Noto Sans SC"/>
      <family val="2"/>
      <charset val="134"/>
    </font>
    <font>
      <sz val="10"/>
      <color theme="1"/>
      <name val="宋体"/>
      <family val="2"/>
      <scheme val="minor"/>
    </font>
    <font>
      <b/>
      <sz val="24"/>
      <color rgb="FF000000"/>
      <name val="宋体"/>
      <family val="2"/>
      <scheme val="minor"/>
    </font>
    <font>
      <sz val="10.5"/>
      <color rgb="FF000000"/>
      <name val="宋体"/>
      <family val="2"/>
      <scheme val="minor"/>
    </font>
    <font>
      <b/>
      <sz val="18"/>
      <color rgb="FF000000"/>
      <name val="宋体"/>
      <family val="2"/>
      <scheme val="minor"/>
    </font>
    <font>
      <b/>
      <sz val="10.5"/>
      <color rgb="FF000000"/>
      <name val="宋体"/>
      <family val="2"/>
      <scheme val="minor"/>
    </font>
    <font>
      <sz val="10.5"/>
      <color rgb="FF000000"/>
      <name val="Calibri"/>
      <family val="2"/>
    </font>
    <font>
      <b/>
      <sz val="10.5"/>
      <color rgb="FF000000"/>
      <name val="Calibri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2"/>
      <scheme val="minor"/>
    </font>
    <font>
      <sz val="9"/>
      <color rgb="FF000000"/>
      <name val="Microsoft YaHei UI"/>
      <family val="2"/>
      <charset val="134"/>
    </font>
    <font>
      <b/>
      <sz val="18"/>
      <color rgb="FFFFFFFF"/>
      <name val="Consolas"/>
      <family val="3"/>
    </font>
    <font>
      <sz val="11"/>
      <color theme="1"/>
      <name val="Consolas"/>
      <family val="3"/>
    </font>
    <font>
      <i/>
      <sz val="9"/>
      <color rgb="FF555555"/>
      <name val="Consolas"/>
      <family val="3"/>
    </font>
    <font>
      <b/>
      <sz val="11"/>
      <name val="Consolas"/>
      <family val="3"/>
    </font>
    <font>
      <b/>
      <sz val="14"/>
      <name val="Consolas"/>
      <family val="3"/>
    </font>
    <font>
      <b/>
      <u/>
      <sz val="18"/>
      <color rgb="FF008000"/>
      <name val="Microsoft YaHei UI"/>
      <family val="2"/>
      <charset val="134"/>
    </font>
    <font>
      <sz val="10"/>
      <color theme="1"/>
      <name val="Calibri"/>
      <family val="2"/>
    </font>
    <font>
      <sz val="11"/>
      <color rgb="FF1F1F1F"/>
      <name val="Aptos"/>
      <family val="2"/>
    </font>
    <font>
      <sz val="10"/>
      <color rgb="FF444746"/>
      <name val="Aptos"/>
      <family val="2"/>
    </font>
    <font>
      <b/>
      <sz val="11"/>
      <color rgb="FF1F1F1F"/>
      <name val="Aptos"/>
      <family val="2"/>
    </font>
    <font>
      <sz val="11"/>
      <color theme="1"/>
      <name val="Aptos"/>
      <family val="2"/>
    </font>
    <font>
      <b/>
      <sz val="13.5"/>
      <color rgb="FF000000"/>
      <name val="Aptos"/>
      <family val="2"/>
    </font>
    <font>
      <sz val="10.5"/>
      <color rgb="FF000000"/>
      <name val="Aptos"/>
      <family val="2"/>
    </font>
    <font>
      <sz val="10"/>
      <color theme="1"/>
      <name val="Aptos"/>
      <family val="2"/>
    </font>
    <font>
      <b/>
      <sz val="11"/>
      <color theme="0"/>
      <name val="Aptos"/>
      <family val="2"/>
    </font>
    <font>
      <b/>
      <sz val="12"/>
      <color theme="0"/>
      <name val="Aptos"/>
      <family val="2"/>
    </font>
    <font>
      <b/>
      <sz val="11"/>
      <color theme="1"/>
      <name val="Aptos"/>
      <family val="2"/>
    </font>
    <font>
      <b/>
      <sz val="11"/>
      <color theme="0" tint="-4.9989318521683403E-2"/>
      <name val="Aptos"/>
      <family val="2"/>
    </font>
    <font>
      <sz val="11"/>
      <color theme="2" tint="-0.749992370372631"/>
      <name val="Aptos"/>
      <family val="2"/>
    </font>
    <font>
      <b/>
      <sz val="12"/>
      <color rgb="FF1F1F1F"/>
      <name val="Aptos"/>
      <family val="2"/>
    </font>
    <font>
      <b/>
      <sz val="18"/>
      <color rgb="FF000000"/>
      <name val="Aptos"/>
      <family val="2"/>
    </font>
    <font>
      <sz val="12"/>
      <color theme="1"/>
      <name val="Aptos"/>
      <family val="2"/>
    </font>
    <font>
      <sz val="12"/>
      <color rgb="FF1F1F1F"/>
      <name val="Aptos"/>
      <family val="2"/>
    </font>
    <font>
      <sz val="12"/>
      <name val="Aptos"/>
      <family val="2"/>
    </font>
    <font>
      <sz val="14"/>
      <color theme="0"/>
      <name val="Aptos"/>
      <family val="2"/>
    </font>
    <font>
      <b/>
      <sz val="14"/>
      <color theme="0"/>
      <name val="Aptos"/>
      <family val="2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theme="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AF1D1"/>
      </patternFill>
    </fill>
    <fill>
      <patternFill patternType="solid">
        <fgColor rgb="FF005A9E"/>
        <bgColor rgb="FF005A9E"/>
      </patternFill>
    </fill>
    <fill>
      <patternFill patternType="solid">
        <fgColor rgb="FFE7E6E6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theme="1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 applyNumberFormat="0" applyFont="0" applyFill="0" applyBorder="0" applyProtection="0"/>
    <xf numFmtId="0" fontId="11" fillId="0" borderId="0">
      <alignment vertical="center"/>
    </xf>
    <xf numFmtId="0" fontId="13" fillId="0" borderId="0">
      <alignment vertical="center"/>
    </xf>
    <xf numFmtId="0" fontId="14" fillId="0" borderId="0"/>
  </cellStyleXfs>
  <cellXfs count="167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left" vertical="top" wrapText="1"/>
    </xf>
    <xf numFmtId="0" fontId="13" fillId="0" borderId="0" xfId="3">
      <alignment vertical="center"/>
    </xf>
    <xf numFmtId="0" fontId="17" fillId="0" borderId="0" xfId="4" applyFont="1"/>
    <xf numFmtId="0" fontId="18" fillId="0" borderId="0" xfId="4" applyFont="1" applyAlignment="1">
      <alignment horizontal="right"/>
    </xf>
    <xf numFmtId="0" fontId="19" fillId="0" borderId="0" xfId="4" applyFont="1"/>
    <xf numFmtId="0" fontId="17" fillId="11" borderId="0" xfId="4" applyFont="1" applyFill="1"/>
    <xf numFmtId="0" fontId="20" fillId="0" borderId="0" xfId="4" applyFont="1"/>
    <xf numFmtId="0" fontId="19" fillId="10" borderId="13" xfId="4" applyFont="1" applyFill="1" applyBorder="1" applyAlignment="1">
      <alignment vertical="top" wrapText="1"/>
    </xf>
    <xf numFmtId="0" fontId="17" fillId="12" borderId="0" xfId="4" applyFont="1" applyFill="1"/>
    <xf numFmtId="0" fontId="22" fillId="0" borderId="0" xfId="1" applyFont="1" applyAlignment="1">
      <alignment vertical="center"/>
    </xf>
    <xf numFmtId="0" fontId="29" fillId="0" borderId="0" xfId="1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32" fillId="3" borderId="4" xfId="0" applyFont="1" applyFill="1" applyBorder="1" applyAlignment="1">
      <alignment horizontal="right" vertical="center"/>
    </xf>
    <xf numFmtId="0" fontId="26" fillId="4" borderId="5" xfId="0" applyFont="1" applyFill="1" applyBorder="1" applyAlignment="1">
      <alignment horizontal="left" vertical="center"/>
    </xf>
    <xf numFmtId="0" fontId="32" fillId="3" borderId="5" xfId="0" applyFont="1" applyFill="1" applyBorder="1" applyAlignment="1">
      <alignment horizontal="right" vertical="center"/>
    </xf>
    <xf numFmtId="0" fontId="26" fillId="4" borderId="9" xfId="0" applyFont="1" applyFill="1" applyBorder="1" applyAlignment="1">
      <alignment horizontal="left" vertical="center"/>
    </xf>
    <xf numFmtId="0" fontId="30" fillId="5" borderId="0" xfId="0" applyFont="1" applyFill="1" applyAlignment="1">
      <alignment horizontal="center" vertical="center"/>
    </xf>
    <xf numFmtId="0" fontId="27" fillId="0" borderId="0" xfId="1" applyFont="1" applyBorder="1" applyAlignment="1">
      <alignment vertical="center"/>
    </xf>
    <xf numFmtId="0" fontId="23" fillId="0" borderId="15" xfId="0" applyFont="1" applyBorder="1" applyAlignment="1">
      <alignment vertical="center" wrapText="1" readingOrder="1"/>
    </xf>
    <xf numFmtId="0" fontId="26" fillId="0" borderId="17" xfId="0" applyFont="1" applyBorder="1" applyAlignment="1">
      <alignment vertical="center" wrapText="1" readingOrder="1"/>
    </xf>
    <xf numFmtId="0" fontId="23" fillId="0" borderId="17" xfId="0" applyFont="1" applyBorder="1" applyAlignment="1">
      <alignment vertical="center" wrapText="1" readingOrder="1"/>
    </xf>
    <xf numFmtId="0" fontId="26" fillId="0" borderId="20" xfId="0" applyFont="1" applyBorder="1" applyAlignment="1">
      <alignment vertical="center" wrapText="1" readingOrder="1"/>
    </xf>
    <xf numFmtId="0" fontId="23" fillId="0" borderId="20" xfId="0" applyFont="1" applyBorder="1" applyAlignment="1">
      <alignment vertical="center" wrapText="1" readingOrder="1"/>
    </xf>
    <xf numFmtId="0" fontId="31" fillId="2" borderId="0" xfId="0" applyFont="1" applyFill="1" applyAlignment="1">
      <alignment horizontal="center" vertical="center" wrapText="1" readingOrder="1"/>
    </xf>
    <xf numFmtId="0" fontId="35" fillId="0" borderId="21" xfId="0" applyFont="1" applyBorder="1" applyAlignment="1">
      <alignment vertical="center" wrapText="1" readingOrder="1"/>
    </xf>
    <xf numFmtId="0" fontId="38" fillId="0" borderId="22" xfId="0" applyFont="1" applyBorder="1" applyAlignment="1">
      <alignment vertical="center" wrapText="1" readingOrder="1"/>
    </xf>
    <xf numFmtId="0" fontId="37" fillId="0" borderId="22" xfId="0" applyFont="1" applyBorder="1" applyAlignment="1">
      <alignment vertical="center" wrapText="1" readingOrder="1"/>
    </xf>
    <xf numFmtId="0" fontId="37" fillId="0" borderId="23" xfId="0" applyFont="1" applyBorder="1" applyAlignment="1">
      <alignment vertical="center" wrapText="1" readingOrder="1"/>
    </xf>
    <xf numFmtId="0" fontId="23" fillId="0" borderId="21" xfId="0" applyFont="1" applyBorder="1" applyAlignment="1">
      <alignment vertical="center" wrapText="1" readingOrder="1"/>
    </xf>
    <xf numFmtId="0" fontId="23" fillId="0" borderId="22" xfId="0" applyFont="1" applyBorder="1" applyAlignment="1">
      <alignment vertical="center" wrapText="1" readingOrder="1"/>
    </xf>
    <xf numFmtId="0" fontId="23" fillId="0" borderId="23" xfId="0" applyFont="1" applyBorder="1" applyAlignment="1">
      <alignment vertical="center" wrapText="1" readingOrder="1"/>
    </xf>
    <xf numFmtId="0" fontId="26" fillId="0" borderId="22" xfId="0" applyFont="1" applyBorder="1" applyAlignment="1">
      <alignment vertical="center" wrapText="1" readingOrder="1"/>
    </xf>
    <xf numFmtId="0" fontId="26" fillId="0" borderId="23" xfId="0" applyFont="1" applyBorder="1" applyAlignment="1">
      <alignment vertical="center" wrapText="1" readingOrder="1"/>
    </xf>
    <xf numFmtId="0" fontId="31" fillId="2" borderId="17" xfId="0" applyFont="1" applyFill="1" applyBorder="1" applyAlignment="1">
      <alignment horizontal="center" vertical="center" wrapText="1" readingOrder="1"/>
    </xf>
    <xf numFmtId="0" fontId="31" fillId="2" borderId="22" xfId="0" applyFont="1" applyFill="1" applyBorder="1" applyAlignment="1">
      <alignment horizontal="center" vertical="center" wrapText="1" readingOrder="1"/>
    </xf>
    <xf numFmtId="0" fontId="31" fillId="2" borderId="21" xfId="0" applyFont="1" applyFill="1" applyBorder="1" applyAlignment="1">
      <alignment horizontal="center" vertical="center" wrapText="1" readingOrder="1"/>
    </xf>
    <xf numFmtId="0" fontId="23" fillId="13" borderId="15" xfId="0" applyFont="1" applyFill="1" applyBorder="1" applyAlignment="1">
      <alignment vertical="center" wrapText="1" readingOrder="1"/>
    </xf>
    <xf numFmtId="0" fontId="23" fillId="13" borderId="21" xfId="0" applyFont="1" applyFill="1" applyBorder="1" applyAlignment="1">
      <alignment vertical="center" wrapText="1" readingOrder="1"/>
    </xf>
    <xf numFmtId="0" fontId="23" fillId="13" borderId="17" xfId="0" applyFont="1" applyFill="1" applyBorder="1" applyAlignment="1">
      <alignment vertical="center" wrapText="1" readingOrder="1"/>
    </xf>
    <xf numFmtId="0" fontId="23" fillId="13" borderId="22" xfId="0" applyFont="1" applyFill="1" applyBorder="1" applyAlignment="1">
      <alignment vertical="center" wrapText="1" readingOrder="1"/>
    </xf>
    <xf numFmtId="0" fontId="23" fillId="13" borderId="20" xfId="0" applyFont="1" applyFill="1" applyBorder="1" applyAlignment="1">
      <alignment vertical="center" wrapText="1" readingOrder="1"/>
    </xf>
    <xf numFmtId="0" fontId="23" fillId="13" borderId="23" xfId="0" applyFont="1" applyFill="1" applyBorder="1" applyAlignment="1">
      <alignment vertical="center" wrapText="1" readingOrder="1"/>
    </xf>
    <xf numFmtId="0" fontId="26" fillId="13" borderId="22" xfId="0" applyFont="1" applyFill="1" applyBorder="1" applyAlignment="1">
      <alignment vertical="center" wrapText="1" readingOrder="1"/>
    </xf>
    <xf numFmtId="0" fontId="26" fillId="13" borderId="23" xfId="0" applyFont="1" applyFill="1" applyBorder="1" applyAlignment="1">
      <alignment vertical="center" wrapText="1" readingOrder="1"/>
    </xf>
    <xf numFmtId="0" fontId="24" fillId="13" borderId="17" xfId="0" applyFont="1" applyFill="1" applyBorder="1" applyAlignment="1">
      <alignment vertical="center" wrapText="1" readingOrder="1"/>
    </xf>
    <xf numFmtId="0" fontId="26" fillId="13" borderId="17" xfId="0" applyFont="1" applyFill="1" applyBorder="1" applyAlignment="1">
      <alignment vertical="center" wrapText="1" readingOrder="1"/>
    </xf>
    <xf numFmtId="0" fontId="26" fillId="13" borderId="20" xfId="0" applyFont="1" applyFill="1" applyBorder="1" applyAlignment="1">
      <alignment vertical="center" wrapText="1" readingOrder="1"/>
    </xf>
    <xf numFmtId="0" fontId="31" fillId="2" borderId="15" xfId="0" applyFont="1" applyFill="1" applyBorder="1" applyAlignment="1">
      <alignment horizontal="center" vertical="center" wrapText="1" readingOrder="1"/>
    </xf>
    <xf numFmtId="0" fontId="13" fillId="0" borderId="0" xfId="3" applyAlignment="1">
      <alignment horizontal="center" vertical="center"/>
    </xf>
    <xf numFmtId="0" fontId="31" fillId="2" borderId="14" xfId="0" applyFont="1" applyFill="1" applyBorder="1" applyAlignment="1">
      <alignment horizontal="center" vertical="center" wrapText="1" readingOrder="1"/>
    </xf>
    <xf numFmtId="0" fontId="25" fillId="0" borderId="21" xfId="0" applyFont="1" applyBorder="1" applyAlignment="1">
      <alignment vertical="center" wrapText="1" readingOrder="1"/>
    </xf>
    <xf numFmtId="0" fontId="25" fillId="0" borderId="23" xfId="0" applyFont="1" applyBorder="1" applyAlignment="1">
      <alignment vertical="center" wrapText="1" readingOrder="1"/>
    </xf>
    <xf numFmtId="0" fontId="39" fillId="0" borderId="15" xfId="3" applyFont="1" applyBorder="1">
      <alignment vertical="center"/>
    </xf>
    <xf numFmtId="0" fontId="39" fillId="0" borderId="20" xfId="3" applyFont="1" applyBorder="1">
      <alignment vertical="center"/>
    </xf>
    <xf numFmtId="0" fontId="39" fillId="0" borderId="17" xfId="3" applyFont="1" applyBorder="1">
      <alignment vertical="center"/>
    </xf>
    <xf numFmtId="0" fontId="39" fillId="13" borderId="15" xfId="3" applyFont="1" applyFill="1" applyBorder="1">
      <alignment vertical="center"/>
    </xf>
    <xf numFmtId="0" fontId="39" fillId="13" borderId="17" xfId="3" applyFont="1" applyFill="1" applyBorder="1">
      <alignment vertical="center"/>
    </xf>
    <xf numFmtId="0" fontId="39" fillId="13" borderId="20" xfId="3" applyFont="1" applyFill="1" applyBorder="1">
      <alignment vertical="center"/>
    </xf>
    <xf numFmtId="0" fontId="23" fillId="0" borderId="5" xfId="0" applyFont="1" applyBorder="1" applyAlignment="1">
      <alignment vertical="center" wrapText="1" readingOrder="1"/>
    </xf>
    <xf numFmtId="0" fontId="31" fillId="2" borderId="5" xfId="0" applyFont="1" applyFill="1" applyBorder="1" applyAlignment="1">
      <alignment vertical="center" wrapText="1" readingOrder="1"/>
    </xf>
    <xf numFmtId="0" fontId="25" fillId="0" borderId="5" xfId="0" applyFont="1" applyBorder="1" applyAlignment="1">
      <alignment vertical="center" wrapText="1" readingOrder="1"/>
    </xf>
    <xf numFmtId="0" fontId="24" fillId="0" borderId="5" xfId="0" applyFont="1" applyBorder="1" applyAlignment="1">
      <alignment vertical="center" wrapText="1" readingOrder="1"/>
    </xf>
    <xf numFmtId="0" fontId="25" fillId="13" borderId="5" xfId="0" applyFont="1" applyFill="1" applyBorder="1" applyAlignment="1">
      <alignment vertical="center" wrapText="1" readingOrder="1"/>
    </xf>
    <xf numFmtId="0" fontId="23" fillId="13" borderId="5" xfId="0" applyFont="1" applyFill="1" applyBorder="1" applyAlignment="1">
      <alignment vertical="center" wrapText="1" readingOrder="1"/>
    </xf>
    <xf numFmtId="0" fontId="24" fillId="13" borderId="5" xfId="0" applyFont="1" applyFill="1" applyBorder="1" applyAlignment="1">
      <alignment vertical="center" wrapText="1" readingOrder="1"/>
    </xf>
    <xf numFmtId="0" fontId="33" fillId="2" borderId="0" xfId="0" applyFont="1" applyFill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34" fillId="0" borderId="0" xfId="0" applyFont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32" fillId="11" borderId="0" xfId="0" applyFont="1" applyFill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26" fillId="4" borderId="0" xfId="0" applyFont="1" applyFill="1" applyAlignment="1">
      <alignment horizontal="left" vertical="center"/>
    </xf>
    <xf numFmtId="0" fontId="26" fillId="6" borderId="0" xfId="0" quotePrefix="1" applyFont="1" applyFill="1" applyAlignment="1">
      <alignment horizontal="center" vertical="center"/>
    </xf>
    <xf numFmtId="0" fontId="34" fillId="4" borderId="0" xfId="0" applyFont="1" applyFill="1" applyAlignment="1">
      <alignment horizontal="center" vertical="center"/>
    </xf>
    <xf numFmtId="0" fontId="26" fillId="4" borderId="0" xfId="0" applyFont="1" applyFill="1" applyAlignment="1">
      <alignment horizontal="center" vertical="center"/>
    </xf>
    <xf numFmtId="0" fontId="17" fillId="0" borderId="13" xfId="4" applyFont="1" applyBorder="1" applyAlignment="1">
      <alignment vertical="top" wrapText="1"/>
    </xf>
    <xf numFmtId="0" fontId="17" fillId="0" borderId="13" xfId="4" applyFont="1" applyBorder="1" applyAlignment="1">
      <alignment wrapText="1"/>
    </xf>
    <xf numFmtId="0" fontId="16" fillId="9" borderId="0" xfId="4" applyFont="1" applyFill="1" applyAlignment="1">
      <alignment horizontal="center" vertical="center"/>
    </xf>
    <xf numFmtId="0" fontId="17" fillId="9" borderId="0" xfId="4" applyFont="1" applyFill="1" applyAlignment="1">
      <alignment horizontal="center" vertical="center"/>
    </xf>
    <xf numFmtId="0" fontId="17" fillId="11" borderId="0" xfId="4" applyFont="1" applyFill="1" applyAlignment="1">
      <alignment horizontal="left" vertical="top" wrapText="1"/>
    </xf>
    <xf numFmtId="0" fontId="17" fillId="11" borderId="0" xfId="4" applyFont="1" applyFill="1"/>
    <xf numFmtId="0" fontId="17" fillId="12" borderId="0" xfId="4" applyFont="1" applyFill="1" applyAlignment="1">
      <alignment horizontal="center" vertical="center" wrapText="1"/>
    </xf>
    <xf numFmtId="0" fontId="17" fillId="12" borderId="0" xfId="4" applyFont="1" applyFill="1"/>
    <xf numFmtId="0" fontId="40" fillId="14" borderId="1" xfId="0" applyFont="1" applyFill="1" applyBorder="1" applyAlignment="1">
      <alignment horizontal="center" vertical="center" wrapText="1"/>
    </xf>
    <xf numFmtId="0" fontId="40" fillId="14" borderId="2" xfId="0" applyFont="1" applyFill="1" applyBorder="1" applyAlignment="1">
      <alignment horizontal="center" vertical="center"/>
    </xf>
    <xf numFmtId="0" fontId="40" fillId="14" borderId="3" xfId="0" applyFont="1" applyFill="1" applyBorder="1" applyAlignment="1">
      <alignment horizontal="center" vertical="center"/>
    </xf>
    <xf numFmtId="0" fontId="26" fillId="4" borderId="6" xfId="0" applyFont="1" applyFill="1" applyBorder="1" applyAlignment="1">
      <alignment horizontal="left" vertical="center"/>
    </xf>
    <xf numFmtId="0" fontId="26" fillId="4" borderId="7" xfId="0" applyFont="1" applyFill="1" applyBorder="1" applyAlignment="1">
      <alignment horizontal="left" vertical="center"/>
    </xf>
    <xf numFmtId="0" fontId="26" fillId="4" borderId="8" xfId="0" applyFont="1" applyFill="1" applyBorder="1" applyAlignment="1">
      <alignment horizontal="left" vertical="center"/>
    </xf>
    <xf numFmtId="0" fontId="26" fillId="4" borderId="10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horizontal="left" vertical="center"/>
    </xf>
    <xf numFmtId="0" fontId="26" fillId="4" borderId="12" xfId="0" applyFont="1" applyFill="1" applyBorder="1" applyAlignment="1">
      <alignment horizontal="left" vertical="center"/>
    </xf>
    <xf numFmtId="0" fontId="23" fillId="0" borderId="5" xfId="0" applyFont="1" applyBorder="1" applyAlignment="1">
      <alignment vertical="center" wrapText="1" readingOrder="1"/>
    </xf>
    <xf numFmtId="0" fontId="36" fillId="0" borderId="0" xfId="1" applyFont="1" applyBorder="1" applyAlignment="1">
      <alignment horizontal="center" vertical="center"/>
    </xf>
    <xf numFmtId="0" fontId="25" fillId="0" borderId="5" xfId="0" applyFont="1" applyBorder="1" applyAlignment="1">
      <alignment vertical="center" wrapText="1" readingOrder="1"/>
    </xf>
    <xf numFmtId="0" fontId="24" fillId="0" borderId="5" xfId="0" applyFont="1" applyBorder="1" applyAlignment="1">
      <alignment vertical="center" wrapText="1" readingOrder="1"/>
    </xf>
    <xf numFmtId="0" fontId="28" fillId="8" borderId="0" xfId="1" applyFont="1" applyFill="1" applyBorder="1" applyAlignment="1">
      <alignment vertical="center"/>
    </xf>
    <xf numFmtId="0" fontId="25" fillId="0" borderId="21" xfId="0" applyFont="1" applyBorder="1" applyAlignment="1">
      <alignment horizontal="center" vertical="center" wrapText="1" readingOrder="1"/>
    </xf>
    <xf numFmtId="0" fontId="25" fillId="0" borderId="22" xfId="0" applyFont="1" applyBorder="1" applyAlignment="1">
      <alignment horizontal="center" vertical="center" wrapText="1" readingOrder="1"/>
    </xf>
    <xf numFmtId="0" fontId="25" fillId="0" borderId="23" xfId="0" applyFont="1" applyBorder="1" applyAlignment="1">
      <alignment horizontal="center" vertical="center" wrapText="1" readingOrder="1"/>
    </xf>
    <xf numFmtId="0" fontId="35" fillId="0" borderId="21" xfId="0" applyFont="1" applyBorder="1" applyAlignment="1">
      <alignment vertical="center" wrapText="1" readingOrder="1"/>
    </xf>
    <xf numFmtId="0" fontId="35" fillId="0" borderId="22" xfId="0" applyFont="1" applyBorder="1" applyAlignment="1">
      <alignment vertical="center" wrapText="1" readingOrder="1"/>
    </xf>
    <xf numFmtId="0" fontId="35" fillId="0" borderId="23" xfId="0" applyFont="1" applyBorder="1" applyAlignment="1">
      <alignment vertical="center" wrapText="1" readingOrder="1"/>
    </xf>
    <xf numFmtId="0" fontId="23" fillId="0" borderId="15" xfId="0" applyFont="1" applyBorder="1" applyAlignment="1">
      <alignment vertical="center" wrapText="1" readingOrder="1"/>
    </xf>
    <xf numFmtId="0" fontId="23" fillId="0" borderId="17" xfId="0" applyFont="1" applyBorder="1" applyAlignment="1">
      <alignment vertical="center" wrapText="1" readingOrder="1"/>
    </xf>
    <xf numFmtId="0" fontId="23" fillId="0" borderId="20" xfId="0" applyFont="1" applyBorder="1" applyAlignment="1">
      <alignment vertical="center" wrapText="1" readingOrder="1"/>
    </xf>
    <xf numFmtId="0" fontId="25" fillId="13" borderId="21" xfId="0" applyFont="1" applyFill="1" applyBorder="1" applyAlignment="1">
      <alignment horizontal="center" vertical="center" wrapText="1" readingOrder="1"/>
    </xf>
    <xf numFmtId="0" fontId="25" fillId="13" borderId="22" xfId="0" applyFont="1" applyFill="1" applyBorder="1" applyAlignment="1">
      <alignment horizontal="center" vertical="center" wrapText="1" readingOrder="1"/>
    </xf>
    <xf numFmtId="0" fontId="25" fillId="13" borderId="23" xfId="0" applyFont="1" applyFill="1" applyBorder="1" applyAlignment="1">
      <alignment horizontal="center" vertical="center" wrapText="1" readingOrder="1"/>
    </xf>
    <xf numFmtId="0" fontId="35" fillId="13" borderId="21" xfId="0" applyFont="1" applyFill="1" applyBorder="1" applyAlignment="1">
      <alignment vertical="center" wrapText="1" readingOrder="1"/>
    </xf>
    <xf numFmtId="0" fontId="35" fillId="13" borderId="22" xfId="0" applyFont="1" applyFill="1" applyBorder="1" applyAlignment="1">
      <alignment vertical="center" wrapText="1" readingOrder="1"/>
    </xf>
    <xf numFmtId="0" fontId="35" fillId="13" borderId="23" xfId="0" applyFont="1" applyFill="1" applyBorder="1" applyAlignment="1">
      <alignment vertical="center" wrapText="1" readingOrder="1"/>
    </xf>
    <xf numFmtId="0" fontId="23" fillId="13" borderId="15" xfId="0" applyFont="1" applyFill="1" applyBorder="1" applyAlignment="1">
      <alignment vertical="center" wrapText="1" readingOrder="1"/>
    </xf>
    <xf numFmtId="0" fontId="23" fillId="13" borderId="17" xfId="0" applyFont="1" applyFill="1" applyBorder="1" applyAlignment="1">
      <alignment vertical="center" wrapText="1" readingOrder="1"/>
    </xf>
    <xf numFmtId="0" fontId="23" fillId="13" borderId="20" xfId="0" applyFont="1" applyFill="1" applyBorder="1" applyAlignment="1">
      <alignment vertical="center" wrapText="1" readingOrder="1"/>
    </xf>
    <xf numFmtId="0" fontId="25" fillId="0" borderId="14" xfId="0" applyFont="1" applyBorder="1" applyAlignment="1">
      <alignment vertical="center" wrapText="1" readingOrder="1"/>
    </xf>
    <xf numFmtId="0" fontId="25" fillId="0" borderId="16" xfId="0" applyFont="1" applyBorder="1" applyAlignment="1">
      <alignment vertical="center" wrapText="1" readingOrder="1"/>
    </xf>
    <xf numFmtId="0" fontId="25" fillId="0" borderId="18" xfId="0" applyFont="1" applyBorder="1" applyAlignment="1">
      <alignment vertical="center" wrapText="1" readingOrder="1"/>
    </xf>
    <xf numFmtId="0" fontId="23" fillId="0" borderId="21" xfId="0" applyFont="1" applyBorder="1" applyAlignment="1">
      <alignment vertical="center" wrapText="1" readingOrder="1"/>
    </xf>
    <xf numFmtId="0" fontId="23" fillId="0" borderId="22" xfId="0" applyFont="1" applyBorder="1" applyAlignment="1">
      <alignment vertical="center" wrapText="1" readingOrder="1"/>
    </xf>
    <xf numFmtId="0" fontId="23" fillId="0" borderId="23" xfId="0" applyFont="1" applyBorder="1" applyAlignment="1">
      <alignment vertical="center" wrapText="1" readingOrder="1"/>
    </xf>
    <xf numFmtId="0" fontId="25" fillId="13" borderId="14" xfId="0" applyFont="1" applyFill="1" applyBorder="1" applyAlignment="1">
      <alignment vertical="center" wrapText="1" readingOrder="1"/>
    </xf>
    <xf numFmtId="0" fontId="25" fillId="13" borderId="16" xfId="0" applyFont="1" applyFill="1" applyBorder="1" applyAlignment="1">
      <alignment vertical="center" wrapText="1" readingOrder="1"/>
    </xf>
    <xf numFmtId="0" fontId="25" fillId="13" borderId="18" xfId="0" applyFont="1" applyFill="1" applyBorder="1" applyAlignment="1">
      <alignment vertical="center" wrapText="1" readingOrder="1"/>
    </xf>
    <xf numFmtId="0" fontId="23" fillId="13" borderId="21" xfId="0" applyFont="1" applyFill="1" applyBorder="1" applyAlignment="1">
      <alignment vertical="center" wrapText="1" readingOrder="1"/>
    </xf>
    <xf numFmtId="0" fontId="23" fillId="13" borderId="22" xfId="0" applyFont="1" applyFill="1" applyBorder="1" applyAlignment="1">
      <alignment vertical="center" wrapText="1" readingOrder="1"/>
    </xf>
    <xf numFmtId="0" fontId="23" fillId="13" borderId="23" xfId="0" applyFont="1" applyFill="1" applyBorder="1" applyAlignment="1">
      <alignment vertical="center" wrapText="1" readingOrder="1"/>
    </xf>
    <xf numFmtId="0" fontId="25" fillId="0" borderId="21" xfId="0" applyFont="1" applyBorder="1" applyAlignment="1">
      <alignment vertical="center" wrapText="1" readingOrder="1"/>
    </xf>
    <xf numFmtId="0" fontId="25" fillId="0" borderId="22" xfId="0" applyFont="1" applyBorder="1" applyAlignment="1">
      <alignment vertical="center" wrapText="1" readingOrder="1"/>
    </xf>
    <xf numFmtId="0" fontId="25" fillId="0" borderId="23" xfId="0" applyFont="1" applyBorder="1" applyAlignment="1">
      <alignment vertical="center" wrapText="1" readingOrder="1"/>
    </xf>
    <xf numFmtId="0" fontId="25" fillId="13" borderId="21" xfId="0" applyFont="1" applyFill="1" applyBorder="1" applyAlignment="1">
      <alignment vertical="center" wrapText="1" readingOrder="1"/>
    </xf>
    <xf numFmtId="0" fontId="25" fillId="13" borderId="22" xfId="0" applyFont="1" applyFill="1" applyBorder="1" applyAlignment="1">
      <alignment vertical="center" wrapText="1" readingOrder="1"/>
    </xf>
    <xf numFmtId="0" fontId="25" fillId="13" borderId="23" xfId="0" applyFont="1" applyFill="1" applyBorder="1" applyAlignment="1">
      <alignment vertical="center" wrapText="1" readingOrder="1"/>
    </xf>
    <xf numFmtId="0" fontId="25" fillId="0" borderId="6" xfId="0" applyFont="1" applyBorder="1" applyAlignment="1">
      <alignment vertical="center" wrapText="1" readingOrder="1"/>
    </xf>
    <xf numFmtId="0" fontId="25" fillId="0" borderId="19" xfId="0" applyFont="1" applyBorder="1" applyAlignment="1">
      <alignment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25" fillId="0" borderId="16" xfId="0" applyFont="1" applyBorder="1" applyAlignment="1">
      <alignment horizontal="center" vertical="center" wrapText="1" readingOrder="1"/>
    </xf>
    <xf numFmtId="0" fontId="25" fillId="0" borderId="18" xfId="0" applyFont="1" applyBorder="1" applyAlignment="1">
      <alignment horizontal="center" vertical="center" wrapText="1" readingOrder="1"/>
    </xf>
    <xf numFmtId="0" fontId="25" fillId="13" borderId="14" xfId="0" applyFont="1" applyFill="1" applyBorder="1" applyAlignment="1">
      <alignment horizontal="center" vertical="center" wrapText="1" readingOrder="1"/>
    </xf>
    <xf numFmtId="0" fontId="25" fillId="13" borderId="16" xfId="0" applyFont="1" applyFill="1" applyBorder="1" applyAlignment="1">
      <alignment horizontal="center" vertical="center" wrapText="1" readingOrder="1"/>
    </xf>
    <xf numFmtId="0" fontId="25" fillId="13" borderId="18" xfId="0" applyFont="1" applyFill="1" applyBorder="1" applyAlignment="1">
      <alignment horizontal="center" vertical="center" wrapText="1" readingOrder="1"/>
    </xf>
    <xf numFmtId="0" fontId="25" fillId="0" borderId="6" xfId="0" applyFont="1" applyBorder="1" applyAlignment="1">
      <alignment horizontal="center" vertical="center" wrapText="1" readingOrder="1"/>
    </xf>
    <xf numFmtId="0" fontId="23" fillId="0" borderId="19" xfId="0" applyFont="1" applyBorder="1" applyAlignment="1">
      <alignment vertical="center" wrapText="1" readingOrder="1"/>
    </xf>
    <xf numFmtId="0" fontId="30" fillId="15" borderId="0" xfId="0" applyFont="1" applyFill="1" applyBorder="1" applyAlignment="1">
      <alignment horizontal="center" vertical="center"/>
    </xf>
    <xf numFmtId="0" fontId="32" fillId="7" borderId="0" xfId="0" applyFont="1" applyFill="1" applyBorder="1" applyAlignment="1">
      <alignment horizontal="left" vertical="center"/>
    </xf>
    <xf numFmtId="0" fontId="26" fillId="7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26" fillId="6" borderId="0" xfId="0" applyFont="1" applyFill="1" applyBorder="1" applyAlignment="1">
      <alignment horizontal="center" vertical="center"/>
    </xf>
    <xf numFmtId="0" fontId="34" fillId="7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0" fontId="26" fillId="0" borderId="0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6" borderId="0" xfId="0" applyFont="1" applyFill="1" applyAlignment="1">
      <alignment horizontal="left" vertical="center" wrapText="1"/>
    </xf>
    <xf numFmtId="0" fontId="26" fillId="4" borderId="0" xfId="0" applyFont="1" applyFill="1" applyAlignment="1">
      <alignment horizontal="left" vertical="center" wrapText="1"/>
    </xf>
  </cellXfs>
  <cellStyles count="5">
    <cellStyle name="常规" xfId="0" builtinId="0"/>
    <cellStyle name="常规 2" xfId="1" xr:uid="{67BC1EAA-D952-4FCF-98A9-7B3FF7C442AE}"/>
    <cellStyle name="常规 3" xfId="2" xr:uid="{5C3C4C14-1381-42D6-940E-9CEF03FD67F0}"/>
    <cellStyle name="常规 4" xfId="3" xr:uid="{7FD19BE7-D426-45EE-92F9-66EF0111DC58}"/>
    <cellStyle name="常规 5" xfId="4" xr:uid="{4B5C7A97-90D8-4FC4-AAC6-A3514D02DD31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"/>
        <family val="2"/>
        <scheme val="none"/>
      </font>
      <fill>
        <patternFill patternType="solid">
          <fgColor theme="1"/>
          <bgColor theme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71438</xdr:colOff>
          <xdr:row>4</xdr:row>
          <xdr:rowOff>71438</xdr:rowOff>
        </xdr:from>
        <xdr:to>
          <xdr:col>1</xdr:col>
          <xdr:colOff>85725</xdr:colOff>
          <xdr:row>6</xdr:row>
          <xdr:rowOff>76200</xdr:rowOff>
        </xdr:to>
        <xdr:sp macro="" textlink="">
          <xdr:nvSpPr>
            <xdr:cNvPr id="10241" name="Core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Core Payment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4</xdr:row>
          <xdr:rowOff>71438</xdr:rowOff>
        </xdr:from>
        <xdr:to>
          <xdr:col>2</xdr:col>
          <xdr:colOff>909638</xdr:colOff>
          <xdr:row>6</xdr:row>
          <xdr:rowOff>76200</xdr:rowOff>
        </xdr:to>
        <xdr:sp macro="" textlink="">
          <xdr:nvSpPr>
            <xdr:cNvPr id="10242" name="Cloud" descr="Cloud Integration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Cloud Integration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7</xdr:row>
          <xdr:rowOff>28575</xdr:rowOff>
        </xdr:from>
        <xdr:to>
          <xdr:col>0</xdr:col>
          <xdr:colOff>1157288</xdr:colOff>
          <xdr:row>9</xdr:row>
          <xdr:rowOff>38100</xdr:rowOff>
        </xdr:to>
        <xdr:sp macro="" textlink="">
          <xdr:nvSpPr>
            <xdr:cNvPr id="10243" name="MDB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MDB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309563</xdr:colOff>
          <xdr:row>4</xdr:row>
          <xdr:rowOff>147638</xdr:rowOff>
        </xdr:from>
        <xdr:to>
          <xdr:col>5</xdr:col>
          <xdr:colOff>866775</xdr:colOff>
          <xdr:row>12</xdr:row>
          <xdr:rowOff>0</xdr:rowOff>
        </xdr:to>
        <xdr:sp macro="" textlink="">
          <xdr:nvSpPr>
            <xdr:cNvPr id="10244" name="Update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2296" rIns="82296" bIns="82296" anchor="ctr" upright="1"/>
            <a:lstStyle/>
            <a:p>
              <a:pPr algn="ctr" rtl="0">
                <a:defRPr sz="1000"/>
              </a:pPr>
              <a:r>
                <a:rPr lang="zh-CN" altLang="en-US" sz="1800" b="1" i="0" u="sng" strike="noStrike" baseline="0">
                  <a:solidFill>
                    <a:srgbClr val="008000"/>
                  </a:solidFill>
                  <a:latin typeface="Microsoft YaHei UI"/>
                  <a:ea typeface="Microsoft YaHei UI"/>
                </a:rPr>
                <a:t>UPDATE TEST 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1281113</xdr:colOff>
          <xdr:row>7</xdr:row>
          <xdr:rowOff>28575</xdr:rowOff>
        </xdr:from>
        <xdr:to>
          <xdr:col>1</xdr:col>
          <xdr:colOff>790575</xdr:colOff>
          <xdr:row>9</xdr:row>
          <xdr:rowOff>38100</xdr:rowOff>
        </xdr:to>
        <xdr:sp macro="" textlink="">
          <xdr:nvSpPr>
            <xdr:cNvPr id="10246" name="PULSE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PULSE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900113</xdr:colOff>
          <xdr:row>7</xdr:row>
          <xdr:rowOff>28575</xdr:rowOff>
        </xdr:from>
        <xdr:to>
          <xdr:col>2</xdr:col>
          <xdr:colOff>909638</xdr:colOff>
          <xdr:row>9</xdr:row>
          <xdr:rowOff>38100</xdr:rowOff>
        </xdr:to>
        <xdr:sp macro="" textlink="">
          <xdr:nvSpPr>
            <xdr:cNvPr id="10247" name="AIDL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AIDL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9</xdr:row>
          <xdr:rowOff>166688</xdr:rowOff>
        </xdr:from>
        <xdr:to>
          <xdr:col>1</xdr:col>
          <xdr:colOff>90488</xdr:colOff>
          <xdr:row>12</xdr:row>
          <xdr:rowOff>0</xdr:rowOff>
        </xdr:to>
        <xdr:sp macro="" textlink="">
          <xdr:nvSpPr>
            <xdr:cNvPr id="10248" name="SERIAL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0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Serial+Socket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9</xdr:row>
          <xdr:rowOff>166688</xdr:rowOff>
        </xdr:from>
        <xdr:to>
          <xdr:col>2</xdr:col>
          <xdr:colOff>909638</xdr:colOff>
          <xdr:row>12</xdr:row>
          <xdr:rowOff>0</xdr:rowOff>
        </xdr:to>
        <xdr:sp macro="" textlink="">
          <xdr:nvSpPr>
            <xdr:cNvPr id="10249" name="ACC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</a:extLst>
          </xdr:spPr>
          <xdr:txBody>
            <a:bodyPr vertOverflow="clip" wrap="square" lIns="45720" tIns="41148" rIns="0" bIns="41148" anchor="ctr" upright="1"/>
            <a:lstStyle/>
            <a:p>
              <a:pPr algn="l" rtl="0">
                <a:defRPr sz="1000"/>
              </a:pPr>
              <a:r>
                <a:rPr lang="zh-CN" altLang="en-US" sz="900" b="0" i="0" u="none" strike="noStrike" baseline="0">
                  <a:solidFill>
                    <a:srgbClr val="000000"/>
                  </a:solidFill>
                  <a:latin typeface="Microsoft YaHei UI"/>
                  <a:ea typeface="Microsoft YaHei UI"/>
                </a:rPr>
                <a:t>Accessory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502F71-81B7-449A-8AF0-DB62AC385C80}" name="表1" displayName="表1" ref="A10:Q82" totalsRowShown="0" headerRowDxfId="18" dataDxfId="17">
  <autoFilter ref="A10:Q82" xr:uid="{5A502F71-81B7-449A-8AF0-DB62AC385C80}"/>
  <tableColumns count="17">
    <tableColumn id="1" xr3:uid="{94A5A1EE-8393-4939-A00D-DEC883C4A8F7}" name="testCaseId" dataDxfId="16"/>
    <tableColumn id="2" xr3:uid="{E5E06C43-E7CD-4986-8521-AC0D398561C6}" name="clientId" dataDxfId="15">
      <calculatedColumnFormula>Global_ClientID</calculatedColumnFormula>
    </tableColumn>
    <tableColumn id="3" xr3:uid="{C4A5937E-D5DF-4166-93FC-7CB0043A629F}" name="clientSecret" dataDxfId="14">
      <calculatedColumnFormula>Global_ClientSecret</calculatedColumnFormula>
    </tableColumn>
    <tableColumn id="4" xr3:uid="{16ED10B7-249A-4252-A366-D107E08AE380}" name="token" dataDxfId="13">
      <calculatedColumnFormula>Global_Token</calculatedColumnFormula>
    </tableColumn>
    <tableColumn id="5" xr3:uid="{E288CBE0-B7D0-49BF-9C30-344A11F0A5A1}" name="posId" dataDxfId="12">
      <calculatedColumnFormula>Global_POSID</calculatedColumnFormula>
    </tableColumn>
    <tableColumn id="6" xr3:uid="{C3C65777-8F3D-4840-BCC2-EC6605C3C6F1}" name="merchantId" dataDxfId="11">
      <calculatedColumnFormula>Global_MID</calculatedColumnFormula>
    </tableColumn>
    <tableColumn id="7" xr3:uid="{99A085C9-5B02-4014-8A4F-CF5727972FDF}" name="transType" dataDxfId="10"/>
    <tableColumn id="8" xr3:uid="{03E81473-328B-4A03-A4E1-D953EDDC6A9D}" name="transAmount" dataDxfId="9"/>
    <tableColumn id="9" xr3:uid="{82DED26F-2793-404B-973F-DBD59D65CD97}" name="otherAmount" dataDxfId="8"/>
    <tableColumn id="10" xr3:uid="{4D80262A-6E02-40BE-8E62-B351D21D6D60}" name="tipAmount" dataDxfId="7"/>
    <tableColumn id="11" xr3:uid="{6D76F8EB-AA6C-49A6-9B08-0B50BDCEFDAB}" name="currencyCode" dataDxfId="6">
      <calculatedColumnFormula>Global_Currency</calculatedColumnFormula>
    </tableColumn>
    <tableColumn id="12" xr3:uid="{05F0F73F-FA6D-4E3F-957D-ECF05D02EB39}" name="oriTransIndexCode" dataDxfId="5"/>
    <tableColumn id="13" xr3:uid="{F72D112A-A91B-4A16-9FFB-973706E815B0}" name="tradeNo" dataDxfId="4">
      <calculatedColumnFormula>Global_TRADENO</calculatedColumnFormula>
    </tableColumn>
    <tableColumn id="14" xr3:uid="{87097C25-BBEB-4D53-B202-D223E66D9110}" name=" " dataDxfId="3"/>
    <tableColumn id="15" xr3:uid="{BDA3190E-0969-4DE9-BC5B-527A97317EB9}" name="errorCode" dataDxfId="2"/>
    <tableColumn id="16" xr3:uid="{3D9A4C1B-A28D-4BD8-A267-49488A44A9FE}" name="errorMessage2" dataDxfId="1"/>
    <tableColumn id="17" xr3:uid="{41681839-9277-4F6C-828C-A2DD2C340A9C}" name="remark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C2F20-02FE-4FC1-9A8B-46FA3E882A8C}">
  <sheetPr codeName="Sheet1"/>
  <dimension ref="A1:F21"/>
  <sheetViews>
    <sheetView showGridLines="0" tabSelected="1" zoomScaleNormal="100" workbookViewId="0">
      <selection activeCell="I13" sqref="I13"/>
    </sheetView>
  </sheetViews>
  <sheetFormatPr defaultRowHeight="13.9" x14ac:dyDescent="0.4"/>
  <cols>
    <col min="1" max="1" width="25" style="10" customWidth="1"/>
    <col min="2" max="6" width="15" style="10" customWidth="1"/>
    <col min="7" max="16384" width="9.06640625" style="10"/>
  </cols>
  <sheetData>
    <row r="1" spans="1:6" x14ac:dyDescent="0.4">
      <c r="A1" s="87" t="s">
        <v>192</v>
      </c>
      <c r="B1" s="88"/>
      <c r="C1" s="88"/>
      <c r="D1" s="88"/>
      <c r="E1" s="88"/>
      <c r="F1" s="88"/>
    </row>
    <row r="2" spans="1:6" x14ac:dyDescent="0.4">
      <c r="A2" s="88"/>
      <c r="B2" s="88"/>
      <c r="C2" s="88"/>
      <c r="D2" s="88"/>
      <c r="E2" s="88"/>
      <c r="F2" s="88"/>
    </row>
    <row r="3" spans="1:6" x14ac:dyDescent="0.4">
      <c r="F3" s="11"/>
    </row>
    <row r="4" spans="1:6" x14ac:dyDescent="0.4">
      <c r="A4" s="12" t="s">
        <v>181</v>
      </c>
      <c r="D4" s="12" t="s">
        <v>182</v>
      </c>
    </row>
    <row r="5" spans="1:6" x14ac:dyDescent="0.4">
      <c r="A5" s="89"/>
      <c r="B5" s="90"/>
      <c r="C5" s="90"/>
      <c r="D5" s="91"/>
      <c r="E5" s="92"/>
      <c r="F5" s="92"/>
    </row>
    <row r="6" spans="1:6" x14ac:dyDescent="0.4">
      <c r="A6" s="90"/>
      <c r="B6" s="90"/>
      <c r="C6" s="90"/>
      <c r="D6" s="92"/>
      <c r="E6" s="92"/>
      <c r="F6" s="92"/>
    </row>
    <row r="7" spans="1:6" x14ac:dyDescent="0.4">
      <c r="A7" s="90"/>
      <c r="B7" s="90"/>
      <c r="C7" s="90"/>
      <c r="D7" s="92"/>
      <c r="E7" s="92"/>
      <c r="F7" s="92"/>
    </row>
    <row r="8" spans="1:6" x14ac:dyDescent="0.4">
      <c r="A8" s="90"/>
      <c r="B8" s="90"/>
      <c r="C8" s="90"/>
      <c r="D8" s="92"/>
      <c r="E8" s="92"/>
      <c r="F8" s="92"/>
    </row>
    <row r="9" spans="1:6" x14ac:dyDescent="0.4">
      <c r="A9" s="13"/>
      <c r="B9" s="13"/>
      <c r="C9" s="13"/>
      <c r="D9" s="16"/>
      <c r="E9" s="16"/>
      <c r="F9" s="16"/>
    </row>
    <row r="10" spans="1:6" x14ac:dyDescent="0.4">
      <c r="A10" s="13"/>
      <c r="B10" s="13"/>
      <c r="C10" s="13"/>
      <c r="D10" s="16"/>
      <c r="E10" s="16"/>
      <c r="F10" s="16"/>
    </row>
    <row r="11" spans="1:6" x14ac:dyDescent="0.4">
      <c r="A11" s="13"/>
      <c r="B11" s="13"/>
      <c r="C11" s="13"/>
      <c r="D11" s="16"/>
      <c r="E11" s="16"/>
      <c r="F11" s="16"/>
    </row>
    <row r="12" spans="1:6" x14ac:dyDescent="0.4">
      <c r="A12" s="13"/>
      <c r="B12" s="13"/>
      <c r="C12" s="13"/>
      <c r="D12" s="16"/>
      <c r="E12" s="16"/>
      <c r="F12" s="16"/>
    </row>
    <row r="13" spans="1:6" x14ac:dyDescent="0.4">
      <c r="A13" s="13"/>
      <c r="B13" s="13"/>
      <c r="C13" s="13"/>
      <c r="D13" s="16"/>
      <c r="E13" s="16"/>
      <c r="F13" s="16"/>
    </row>
    <row r="15" spans="1:6" ht="17.649999999999999" x14ac:dyDescent="0.5">
      <c r="A15" s="14" t="s">
        <v>183</v>
      </c>
    </row>
    <row r="17" spans="1:6" ht="60" customHeight="1" x14ac:dyDescent="0.4">
      <c r="A17" s="15" t="s">
        <v>184</v>
      </c>
      <c r="B17" s="85" t="s">
        <v>193</v>
      </c>
      <c r="C17" s="86"/>
      <c r="D17" s="86"/>
      <c r="E17" s="86"/>
      <c r="F17" s="86"/>
    </row>
    <row r="18" spans="1:6" ht="91.9" customHeight="1" x14ac:dyDescent="0.4">
      <c r="A18" s="15" t="s">
        <v>185</v>
      </c>
      <c r="B18" s="85" t="s">
        <v>186</v>
      </c>
      <c r="C18" s="86"/>
      <c r="D18" s="86"/>
      <c r="E18" s="86"/>
      <c r="F18" s="86"/>
    </row>
    <row r="19" spans="1:6" ht="86.65" customHeight="1" x14ac:dyDescent="0.4">
      <c r="A19" s="15" t="s">
        <v>187</v>
      </c>
      <c r="B19" s="85" t="s">
        <v>194</v>
      </c>
      <c r="C19" s="86"/>
      <c r="D19" s="86"/>
      <c r="E19" s="86"/>
      <c r="F19" s="86"/>
    </row>
    <row r="20" spans="1:6" ht="78.400000000000006" customHeight="1" x14ac:dyDescent="0.4">
      <c r="A20" s="15" t="s">
        <v>188</v>
      </c>
      <c r="B20" s="85" t="s">
        <v>189</v>
      </c>
      <c r="C20" s="86"/>
      <c r="D20" s="86"/>
      <c r="E20" s="86"/>
      <c r="F20" s="86"/>
    </row>
    <row r="21" spans="1:6" ht="70.900000000000006" customHeight="1" x14ac:dyDescent="0.4">
      <c r="A21" s="15" t="s">
        <v>190</v>
      </c>
      <c r="B21" s="85" t="s">
        <v>191</v>
      </c>
      <c r="C21" s="86"/>
      <c r="D21" s="86"/>
      <c r="E21" s="86"/>
      <c r="F21" s="86"/>
    </row>
  </sheetData>
  <mergeCells count="8">
    <mergeCell ref="B20:F20"/>
    <mergeCell ref="B21:F21"/>
    <mergeCell ref="A1:F2"/>
    <mergeCell ref="A5:C8"/>
    <mergeCell ref="D5:F8"/>
    <mergeCell ref="B17:F17"/>
    <mergeCell ref="B18:F18"/>
    <mergeCell ref="B19:F19"/>
  </mergeCells>
  <phoneticPr fontId="10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Core">
              <controlPr defaultSize="0" autoFill="0" autoLine="0" autoPict="0">
                <anchor moveWithCells="1">
                  <from>
                    <xdr:col>0</xdr:col>
                    <xdr:colOff>71438</xdr:colOff>
                    <xdr:row>4</xdr:row>
                    <xdr:rowOff>71438</xdr:rowOff>
                  </from>
                  <to>
                    <xdr:col>1</xdr:col>
                    <xdr:colOff>85725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Cloud">
              <controlPr defaultSize="0" autoFill="0" autoLine="0" autoPict="0" altText="Cloud Integration">
                <anchor moveWithCells="1">
                  <from>
                    <xdr:col>1</xdr:col>
                    <xdr:colOff>180975</xdr:colOff>
                    <xdr:row>4</xdr:row>
                    <xdr:rowOff>71438</xdr:rowOff>
                  </from>
                  <to>
                    <xdr:col>2</xdr:col>
                    <xdr:colOff>909638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5" name="MDB">
              <controlPr defaultSize="0" autoFill="0" autoLine="0" autoPict="0">
                <anchor moveWithCells="1">
                  <from>
                    <xdr:col>0</xdr:col>
                    <xdr:colOff>76200</xdr:colOff>
                    <xdr:row>7</xdr:row>
                    <xdr:rowOff>28575</xdr:rowOff>
                  </from>
                  <to>
                    <xdr:col>0</xdr:col>
                    <xdr:colOff>1157288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6" name="Update">
              <controlPr defaultSize="0" print="0" autoFill="0" autoPict="0" macro="[0]!Update_Click">
                <anchor moveWithCells="1">
                  <from>
                    <xdr:col>3</xdr:col>
                    <xdr:colOff>309563</xdr:colOff>
                    <xdr:row>4</xdr:row>
                    <xdr:rowOff>147638</xdr:rowOff>
                  </from>
                  <to>
                    <xdr:col>5</xdr:col>
                    <xdr:colOff>866775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7" name="PULSE">
              <controlPr defaultSize="0" autoFill="0" autoLine="0" autoPict="0">
                <anchor moveWithCells="1">
                  <from>
                    <xdr:col>0</xdr:col>
                    <xdr:colOff>1281113</xdr:colOff>
                    <xdr:row>7</xdr:row>
                    <xdr:rowOff>28575</xdr:rowOff>
                  </from>
                  <to>
                    <xdr:col>1</xdr:col>
                    <xdr:colOff>790575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8" name="AIDL">
              <controlPr defaultSize="0" autoFill="0" autoLine="0" autoPict="0">
                <anchor moveWithCells="1">
                  <from>
                    <xdr:col>1</xdr:col>
                    <xdr:colOff>900113</xdr:colOff>
                    <xdr:row>7</xdr:row>
                    <xdr:rowOff>28575</xdr:rowOff>
                  </from>
                  <to>
                    <xdr:col>2</xdr:col>
                    <xdr:colOff>909638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9" name="SERIAL">
              <controlPr defaultSize="0" autoFill="0" autoLine="0" autoPict="0">
                <anchor moveWithCells="1">
                  <from>
                    <xdr:col>0</xdr:col>
                    <xdr:colOff>76200</xdr:colOff>
                    <xdr:row>9</xdr:row>
                    <xdr:rowOff>166688</xdr:rowOff>
                  </from>
                  <to>
                    <xdr:col>1</xdr:col>
                    <xdr:colOff>90488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0" name="ACC">
              <controlPr defaultSize="0" autoFill="0" autoLine="0" autoPict="0">
                <anchor moveWithCells="1">
                  <from>
                    <xdr:col>1</xdr:col>
                    <xdr:colOff>180975</xdr:colOff>
                    <xdr:row>9</xdr:row>
                    <xdr:rowOff>166688</xdr:rowOff>
                  </from>
                  <to>
                    <xdr:col>2</xdr:col>
                    <xdr:colOff>909638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349BA-FA7E-444D-8E3A-359031ECF433}">
  <sheetPr codeName="Sheet2">
    <outlinePr summaryBelow="0" summaryRight="0"/>
  </sheetPr>
  <dimension ref="A1:A45"/>
  <sheetViews>
    <sheetView workbookViewId="0">
      <selection activeCell="A23" sqref="A23"/>
    </sheetView>
  </sheetViews>
  <sheetFormatPr defaultColWidth="13.06640625" defaultRowHeight="12.75" x14ac:dyDescent="0.3"/>
  <cols>
    <col min="1" max="1" width="193.19921875" style="2" customWidth="1"/>
    <col min="2" max="16384" width="13.06640625" style="2"/>
  </cols>
  <sheetData>
    <row r="1" spans="1:1" ht="30.75" x14ac:dyDescent="0.3">
      <c r="A1" s="1" t="s">
        <v>119</v>
      </c>
    </row>
    <row r="2" spans="1:1" ht="13.15" x14ac:dyDescent="0.3">
      <c r="A2" s="3"/>
    </row>
    <row r="3" spans="1:1" ht="13.15" x14ac:dyDescent="0.3">
      <c r="A3" s="3"/>
    </row>
    <row r="4" spans="1:1" ht="23.25" x14ac:dyDescent="0.3">
      <c r="A4" s="4" t="s">
        <v>120</v>
      </c>
    </row>
    <row r="5" spans="1:1" ht="13.15" x14ac:dyDescent="0.3">
      <c r="A5" s="3"/>
    </row>
    <row r="6" spans="1:1" ht="13.15" x14ac:dyDescent="0.3">
      <c r="A6" s="3" t="s">
        <v>121</v>
      </c>
    </row>
    <row r="7" spans="1:1" ht="13.15" x14ac:dyDescent="0.3">
      <c r="A7" s="3"/>
    </row>
    <row r="8" spans="1:1" ht="13.15" x14ac:dyDescent="0.3">
      <c r="A8" s="3"/>
    </row>
    <row r="9" spans="1:1" ht="23.25" x14ac:dyDescent="0.3">
      <c r="A9" s="4" t="s">
        <v>122</v>
      </c>
    </row>
    <row r="10" spans="1:1" ht="13.15" x14ac:dyDescent="0.3">
      <c r="A10" s="5"/>
    </row>
    <row r="11" spans="1:1" ht="13.15" x14ac:dyDescent="0.3">
      <c r="A11" s="5" t="s">
        <v>123</v>
      </c>
    </row>
    <row r="12" spans="1:1" ht="13.15" x14ac:dyDescent="0.3">
      <c r="A12" s="5" t="s">
        <v>124</v>
      </c>
    </row>
    <row r="13" spans="1:1" ht="13.15" x14ac:dyDescent="0.3">
      <c r="A13" s="5" t="s">
        <v>125</v>
      </c>
    </row>
    <row r="14" spans="1:1" ht="13.15" x14ac:dyDescent="0.3">
      <c r="A14" s="5" t="s">
        <v>126</v>
      </c>
    </row>
    <row r="15" spans="1:1" ht="13.15" x14ac:dyDescent="0.3">
      <c r="A15" s="5" t="s">
        <v>127</v>
      </c>
    </row>
    <row r="16" spans="1:1" ht="13.15" x14ac:dyDescent="0.3">
      <c r="A16" s="3"/>
    </row>
    <row r="17" spans="1:1" ht="23.25" x14ac:dyDescent="0.3">
      <c r="A17" s="4" t="s">
        <v>128</v>
      </c>
    </row>
    <row r="18" spans="1:1" ht="13.15" x14ac:dyDescent="0.3">
      <c r="A18" s="5"/>
    </row>
    <row r="19" spans="1:1" ht="13.9" x14ac:dyDescent="0.3">
      <c r="A19" s="6" t="s">
        <v>129</v>
      </c>
    </row>
    <row r="20" spans="1:1" ht="13.9" x14ac:dyDescent="0.3">
      <c r="A20" s="6" t="s">
        <v>130</v>
      </c>
    </row>
    <row r="21" spans="1:1" ht="13.9" x14ac:dyDescent="0.3">
      <c r="A21" s="6" t="s">
        <v>131</v>
      </c>
    </row>
    <row r="22" spans="1:1" ht="13.15" x14ac:dyDescent="0.3">
      <c r="A22" s="3"/>
    </row>
    <row r="23" spans="1:1" ht="23.25" x14ac:dyDescent="0.3">
      <c r="A23" s="4" t="s">
        <v>132</v>
      </c>
    </row>
    <row r="24" spans="1:1" ht="13.15" x14ac:dyDescent="0.3">
      <c r="A24" s="5"/>
    </row>
    <row r="25" spans="1:1" ht="13.9" x14ac:dyDescent="0.3">
      <c r="A25" s="6" t="s">
        <v>133</v>
      </c>
    </row>
    <row r="26" spans="1:1" ht="13.9" x14ac:dyDescent="0.3">
      <c r="A26" s="6" t="s">
        <v>134</v>
      </c>
    </row>
    <row r="27" spans="1:1" ht="13.9" x14ac:dyDescent="0.3">
      <c r="A27" s="6" t="s">
        <v>135</v>
      </c>
    </row>
    <row r="28" spans="1:1" ht="13.9" x14ac:dyDescent="0.3">
      <c r="A28" s="5" t="s">
        <v>136</v>
      </c>
    </row>
    <row r="29" spans="1:1" ht="13.15" x14ac:dyDescent="0.3">
      <c r="A29" s="3"/>
    </row>
    <row r="30" spans="1:1" ht="23.25" x14ac:dyDescent="0.3">
      <c r="A30" s="4" t="s">
        <v>137</v>
      </c>
    </row>
    <row r="31" spans="1:1" ht="13.15" x14ac:dyDescent="0.3">
      <c r="A31" s="5"/>
    </row>
    <row r="32" spans="1:1" ht="13.9" x14ac:dyDescent="0.3">
      <c r="A32" s="6" t="s">
        <v>138</v>
      </c>
    </row>
    <row r="33" spans="1:1" ht="13.9" x14ac:dyDescent="0.3">
      <c r="A33" s="6" t="s">
        <v>139</v>
      </c>
    </row>
    <row r="34" spans="1:1" ht="13.9" x14ac:dyDescent="0.3">
      <c r="A34" s="6" t="s">
        <v>140</v>
      </c>
    </row>
    <row r="35" spans="1:1" ht="13.9" x14ac:dyDescent="0.3">
      <c r="A35" s="6" t="s">
        <v>141</v>
      </c>
    </row>
    <row r="36" spans="1:1" ht="13.9" x14ac:dyDescent="0.3">
      <c r="A36" s="6" t="s">
        <v>142</v>
      </c>
    </row>
    <row r="37" spans="1:1" ht="13.9" x14ac:dyDescent="0.3">
      <c r="A37" s="6" t="s">
        <v>143</v>
      </c>
    </row>
    <row r="38" spans="1:1" ht="13.9" x14ac:dyDescent="0.3">
      <c r="A38" s="6" t="s">
        <v>144</v>
      </c>
    </row>
    <row r="39" spans="1:1" ht="13.15" x14ac:dyDescent="0.3">
      <c r="A39" s="3"/>
    </row>
    <row r="40" spans="1:1" ht="13.15" x14ac:dyDescent="0.3">
      <c r="A40" s="3"/>
    </row>
    <row r="41" spans="1:1" ht="23.25" x14ac:dyDescent="0.3">
      <c r="A41" s="4" t="s">
        <v>145</v>
      </c>
    </row>
    <row r="42" spans="1:1" ht="13.15" x14ac:dyDescent="0.3">
      <c r="A42" s="5"/>
    </row>
    <row r="43" spans="1:1" ht="13.9" x14ac:dyDescent="0.3">
      <c r="A43" s="6" t="s">
        <v>146</v>
      </c>
    </row>
    <row r="44" spans="1:1" ht="13.9" x14ac:dyDescent="0.3">
      <c r="A44" s="6" t="s">
        <v>147</v>
      </c>
    </row>
    <row r="45" spans="1:1" ht="13.15" x14ac:dyDescent="0.3">
      <c r="A45" s="6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Q83"/>
  <sheetViews>
    <sheetView topLeftCell="A11" zoomScaleNormal="100" workbookViewId="0">
      <selection activeCell="Q81" sqref="Q81"/>
    </sheetView>
  </sheetViews>
  <sheetFormatPr defaultColWidth="9" defaultRowHeight="14.25" outlineLevelCol="1" x14ac:dyDescent="0.3"/>
  <cols>
    <col min="1" max="1" width="25.33203125" style="19" customWidth="1"/>
    <col min="2" max="2" width="29.19921875" style="19" customWidth="1" outlineLevel="1"/>
    <col min="3" max="3" width="37.53125" style="19" customWidth="1" outlineLevel="1"/>
    <col min="4" max="4" width="41.46484375" style="19" customWidth="1" outlineLevel="1"/>
    <col min="5" max="5" width="24.53125" style="19" customWidth="1" outlineLevel="1"/>
    <col min="6" max="6" width="18" style="19" customWidth="1" outlineLevel="1"/>
    <col min="7" max="7" width="16.46484375" style="19" customWidth="1"/>
    <col min="8" max="9" width="16.59765625" style="19" customWidth="1"/>
    <col min="10" max="10" width="14.46484375" style="19" customWidth="1"/>
    <col min="11" max="11" width="17.6640625" style="19" customWidth="1"/>
    <col min="12" max="12" width="36.6640625" style="19" customWidth="1"/>
    <col min="13" max="13" width="22.19921875" style="19" customWidth="1"/>
    <col min="14" max="14" width="40.796875" style="19" customWidth="1"/>
    <col min="15" max="15" width="19.1328125" style="19" customWidth="1"/>
    <col min="16" max="16" width="61.6640625" style="19" customWidth="1"/>
    <col min="17" max="17" width="30.86328125" style="19" customWidth="1"/>
    <col min="18" max="16384" width="9" style="20"/>
  </cols>
  <sheetData>
    <row r="1" spans="1:17" ht="36.75" customHeight="1" x14ac:dyDescent="0.3">
      <c r="A1" s="93" t="s">
        <v>465</v>
      </c>
      <c r="B1" s="94"/>
      <c r="C1" s="94"/>
      <c r="D1" s="95"/>
    </row>
    <row r="2" spans="1:17" x14ac:dyDescent="0.3">
      <c r="A2" s="21" t="s">
        <v>0</v>
      </c>
      <c r="B2" s="22" t="s">
        <v>464</v>
      </c>
      <c r="C2" s="23" t="s">
        <v>1</v>
      </c>
      <c r="D2" s="22" t="s">
        <v>2</v>
      </c>
    </row>
    <row r="3" spans="1:17" x14ac:dyDescent="0.3">
      <c r="A3" s="21" t="s">
        <v>3</v>
      </c>
      <c r="B3" s="96" t="s">
        <v>4</v>
      </c>
      <c r="C3" s="97"/>
      <c r="D3" s="98"/>
    </row>
    <row r="4" spans="1:17" x14ac:dyDescent="0.3">
      <c r="A4" s="23" t="s">
        <v>5</v>
      </c>
      <c r="B4" s="22" t="s">
        <v>6</v>
      </c>
      <c r="C4" s="23" t="s">
        <v>7</v>
      </c>
      <c r="D4" s="24" t="s">
        <v>8</v>
      </c>
    </row>
    <row r="5" spans="1:17" ht="14.65" thickBot="1" x14ac:dyDescent="0.35">
      <c r="A5" s="21" t="s">
        <v>9</v>
      </c>
      <c r="B5" s="99" t="s">
        <v>10</v>
      </c>
      <c r="C5" s="100"/>
      <c r="D5" s="101"/>
    </row>
    <row r="6" spans="1:17" x14ac:dyDescent="0.3">
      <c r="A6" s="21" t="s">
        <v>11</v>
      </c>
      <c r="B6" s="22" t="s">
        <v>12</v>
      </c>
    </row>
    <row r="8" spans="1:17" x14ac:dyDescent="0.3">
      <c r="A8" s="25"/>
    </row>
    <row r="9" spans="1:17" x14ac:dyDescent="0.3">
      <c r="A9" s="74" t="s">
        <v>13</v>
      </c>
      <c r="B9" s="74" t="s">
        <v>14</v>
      </c>
      <c r="C9" s="74" t="s">
        <v>15</v>
      </c>
      <c r="D9" s="74" t="s">
        <v>16</v>
      </c>
      <c r="E9" s="74" t="s">
        <v>17</v>
      </c>
      <c r="F9" s="74" t="s">
        <v>18</v>
      </c>
      <c r="G9" s="74" t="s">
        <v>19</v>
      </c>
      <c r="H9" s="74" t="s">
        <v>20</v>
      </c>
      <c r="I9" s="74" t="s">
        <v>21</v>
      </c>
      <c r="J9" s="74" t="s">
        <v>22</v>
      </c>
      <c r="K9" s="74" t="s">
        <v>23</v>
      </c>
      <c r="L9" s="74" t="s">
        <v>24</v>
      </c>
      <c r="M9" s="74" t="s">
        <v>25</v>
      </c>
      <c r="N9" s="74" t="s">
        <v>26</v>
      </c>
      <c r="O9" s="74" t="s">
        <v>27</v>
      </c>
      <c r="P9" s="74" t="s">
        <v>28</v>
      </c>
      <c r="Q9" s="74" t="s">
        <v>29</v>
      </c>
    </row>
    <row r="10" spans="1:17" x14ac:dyDescent="0.3">
      <c r="A10" s="153" t="s">
        <v>30</v>
      </c>
      <c r="B10" s="153" t="s">
        <v>31</v>
      </c>
      <c r="C10" s="153" t="s">
        <v>32</v>
      </c>
      <c r="D10" s="153" t="s">
        <v>84</v>
      </c>
      <c r="E10" s="153" t="s">
        <v>33</v>
      </c>
      <c r="F10" s="153" t="s">
        <v>34</v>
      </c>
      <c r="G10" s="153" t="s">
        <v>35</v>
      </c>
      <c r="H10" s="153" t="s">
        <v>36</v>
      </c>
      <c r="I10" s="153" t="s">
        <v>37</v>
      </c>
      <c r="J10" s="153" t="s">
        <v>38</v>
      </c>
      <c r="K10" s="153" t="s">
        <v>39</v>
      </c>
      <c r="L10" s="153" t="s">
        <v>40</v>
      </c>
      <c r="M10" s="153" t="s">
        <v>41</v>
      </c>
      <c r="N10" s="153" t="s">
        <v>42</v>
      </c>
      <c r="O10" s="153" t="s">
        <v>43</v>
      </c>
      <c r="P10" s="153" t="s">
        <v>44</v>
      </c>
      <c r="Q10" s="153" t="s">
        <v>45</v>
      </c>
    </row>
    <row r="11" spans="1:17" x14ac:dyDescent="0.3">
      <c r="A11" s="154" t="s">
        <v>101</v>
      </c>
      <c r="B11" s="155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7"/>
      <c r="O11" s="156"/>
      <c r="P11" s="156"/>
      <c r="Q11" s="157"/>
    </row>
    <row r="12" spans="1:17" x14ac:dyDescent="0.3">
      <c r="A12" s="157" t="s">
        <v>85</v>
      </c>
      <c r="B12" s="158" t="str">
        <f>'Cloud API'!Global_ClientID</f>
        <v xml:space="preserve">{Your dev ID here} </v>
      </c>
      <c r="C12" s="158" t="str">
        <f>'Cloud API'!Global_ClientSecret</f>
        <v>{Your dev Secret}</v>
      </c>
      <c r="D12" s="158" t="str">
        <f>'Cloud API'!Global_Token</f>
        <v>{Test Merchant Terminal Token}</v>
      </c>
      <c r="E12" s="158" t="str">
        <f>'Cloud API'!Global_POSID</f>
        <v>{Your POS ID/NAME Here}</v>
      </c>
      <c r="F12" s="158" t="str">
        <f>'Cloud API'!Global_MID</f>
        <v>{Test Merchant ID}</v>
      </c>
      <c r="G12" s="156" t="s">
        <v>46</v>
      </c>
      <c r="H12" s="156">
        <v>1.22</v>
      </c>
      <c r="I12" s="156">
        <v>0</v>
      </c>
      <c r="J12" s="156">
        <v>0</v>
      </c>
      <c r="K12" s="158" t="str">
        <f>'Cloud API'!Global_Currency</f>
        <v>{Your Currency}</v>
      </c>
      <c r="L12" s="156"/>
      <c r="M12" s="156" t="str">
        <f>'Cloud API'!Global_TRADENO</f>
        <v>{Your trade no}</v>
      </c>
      <c r="N12" s="157"/>
      <c r="O12" s="156">
        <v>200</v>
      </c>
      <c r="P12" s="156" t="s">
        <v>71</v>
      </c>
      <c r="Q12" s="157"/>
    </row>
    <row r="13" spans="1:17" x14ac:dyDescent="0.3">
      <c r="A13" s="154" t="s">
        <v>108</v>
      </c>
      <c r="B13" s="155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7"/>
      <c r="O13" s="156"/>
      <c r="P13" s="156"/>
      <c r="Q13" s="157"/>
    </row>
    <row r="14" spans="1:17" ht="18" x14ac:dyDescent="0.3">
      <c r="A14" s="157" t="s">
        <v>86</v>
      </c>
      <c r="B14" s="158" t="str">
        <f>'Cloud API'!Global_ClientID</f>
        <v xml:space="preserve">{Your dev ID here} </v>
      </c>
      <c r="C14" s="158" t="str">
        <f>'Cloud API'!Global_ClientSecret</f>
        <v>{Your dev Secret}</v>
      </c>
      <c r="D14" s="158" t="str">
        <f>'Cloud API'!Global_Token</f>
        <v>{Test Merchant Terminal Token}</v>
      </c>
      <c r="E14" s="158" t="str">
        <f>'Cloud API'!Global_POSID</f>
        <v>{Your POS ID/NAME Here}</v>
      </c>
      <c r="F14" s="158" t="str">
        <f>'Cloud API'!Global_MID</f>
        <v>{Test Merchant ID}</v>
      </c>
      <c r="G14" s="156" t="s">
        <v>46</v>
      </c>
      <c r="H14" s="156">
        <v>1.22</v>
      </c>
      <c r="I14" s="156">
        <v>0</v>
      </c>
      <c r="J14" s="159">
        <v>1</v>
      </c>
      <c r="K14" s="158" t="str">
        <f>'Cloud API'!Global_Currency</f>
        <v>{Your Currency}</v>
      </c>
      <c r="L14" s="156"/>
      <c r="M14" s="156" t="str">
        <f>'Cloud API'!Global_TRADENO</f>
        <v>{Your trade no}</v>
      </c>
      <c r="N14" s="157" t="s">
        <v>479</v>
      </c>
      <c r="O14" s="156">
        <v>200</v>
      </c>
      <c r="P14" s="156" t="s">
        <v>71</v>
      </c>
      <c r="Q14" s="157"/>
    </row>
    <row r="15" spans="1:17" x14ac:dyDescent="0.3">
      <c r="A15" s="154" t="s">
        <v>107</v>
      </c>
      <c r="B15" s="160"/>
      <c r="C15" s="158"/>
      <c r="D15" s="158"/>
      <c r="E15" s="158"/>
      <c r="F15" s="158"/>
      <c r="G15" s="156"/>
      <c r="H15" s="156"/>
      <c r="I15" s="156"/>
      <c r="J15" s="156"/>
      <c r="K15" s="158"/>
      <c r="L15" s="156"/>
      <c r="M15" s="156"/>
      <c r="N15" s="157"/>
      <c r="O15" s="156"/>
      <c r="P15" s="156"/>
      <c r="Q15" s="157"/>
    </row>
    <row r="16" spans="1:17" x14ac:dyDescent="0.3">
      <c r="A16" s="157" t="s">
        <v>87</v>
      </c>
      <c r="B16" s="158" t="str">
        <f>'Cloud API'!Global_ClientID</f>
        <v xml:space="preserve">{Your dev ID here} </v>
      </c>
      <c r="C16" s="158" t="str">
        <f>'Cloud API'!Global_ClientSecret</f>
        <v>{Your dev Secret}</v>
      </c>
      <c r="D16" s="158" t="str">
        <f>'Cloud API'!Global_Token</f>
        <v>{Test Merchant Terminal Token}</v>
      </c>
      <c r="E16" s="158" t="str">
        <f>'Cloud API'!Global_POSID</f>
        <v>{Your POS ID/NAME Here}</v>
      </c>
      <c r="F16" s="158" t="str">
        <f>'Cloud API'!Global_MID</f>
        <v>{Test Merchant ID}</v>
      </c>
      <c r="G16" s="156" t="s">
        <v>46</v>
      </c>
      <c r="H16" s="156">
        <v>2.2200000000000002</v>
      </c>
      <c r="I16" s="156">
        <v>0</v>
      </c>
      <c r="J16" s="156">
        <v>0</v>
      </c>
      <c r="K16" s="158" t="str">
        <f>'Cloud API'!Global_Currency</f>
        <v>{Your Currency}</v>
      </c>
      <c r="L16" s="156"/>
      <c r="M16" s="156" t="str">
        <f>'Cloud API'!Global_TRADENO</f>
        <v>{Your trade no}</v>
      </c>
      <c r="N16" s="157"/>
      <c r="O16" s="156">
        <v>200</v>
      </c>
      <c r="P16" s="156" t="s">
        <v>71</v>
      </c>
      <c r="Q16" s="157"/>
    </row>
    <row r="17" spans="1:17" ht="42.75" x14ac:dyDescent="0.3">
      <c r="A17" s="157" t="s">
        <v>88</v>
      </c>
      <c r="B17" s="158" t="str">
        <f>'Cloud API'!Global_ClientID</f>
        <v xml:space="preserve">{Your dev ID here} </v>
      </c>
      <c r="C17" s="158" t="str">
        <f>'Cloud API'!Global_ClientSecret</f>
        <v>{Your dev Secret}</v>
      </c>
      <c r="D17" s="158" t="str">
        <f>'Cloud API'!Global_Token</f>
        <v>{Test Merchant Terminal Token}</v>
      </c>
      <c r="E17" s="158" t="str">
        <f>'Cloud API'!Global_POSID</f>
        <v>{Your POS ID/NAME Here}</v>
      </c>
      <c r="F17" s="158" t="str">
        <f>'Cloud API'!Global_MID</f>
        <v>{Test Merchant ID}</v>
      </c>
      <c r="G17" s="156" t="s">
        <v>62</v>
      </c>
      <c r="H17" s="156">
        <v>2.2200000000000002</v>
      </c>
      <c r="I17" s="156">
        <v>0</v>
      </c>
      <c r="J17" s="156">
        <v>0</v>
      </c>
      <c r="K17" s="158" t="str">
        <f>'Cloud API'!Global_Currency</f>
        <v>{Your Currency}</v>
      </c>
      <c r="L17" s="161" t="s">
        <v>466</v>
      </c>
      <c r="M17" s="156" t="str">
        <f>'Cloud API'!Global_TRADENO</f>
        <v>{Your trade no}</v>
      </c>
      <c r="N17" s="163" t="s">
        <v>481</v>
      </c>
      <c r="O17" s="156">
        <v>200</v>
      </c>
      <c r="P17" s="156" t="s">
        <v>71</v>
      </c>
      <c r="Q17" s="163"/>
    </row>
    <row r="18" spans="1:17" x14ac:dyDescent="0.3">
      <c r="A18" s="154" t="s">
        <v>106</v>
      </c>
      <c r="B18" s="160"/>
      <c r="C18" s="158"/>
      <c r="D18" s="158"/>
      <c r="E18" s="158"/>
      <c r="F18" s="158"/>
      <c r="G18" s="156"/>
      <c r="H18" s="156"/>
      <c r="I18" s="156"/>
      <c r="J18" s="156"/>
      <c r="K18" s="158"/>
      <c r="L18" s="156"/>
      <c r="M18" s="156"/>
      <c r="N18" s="157"/>
      <c r="O18" s="156"/>
      <c r="P18" s="156"/>
      <c r="Q18" s="157"/>
    </row>
    <row r="19" spans="1:17" x14ac:dyDescent="0.3">
      <c r="A19" s="157" t="s">
        <v>89</v>
      </c>
      <c r="B19" s="158" t="str">
        <f>'Cloud API'!Global_ClientID</f>
        <v xml:space="preserve">{Your dev ID here} </v>
      </c>
      <c r="C19" s="158" t="str">
        <f>'Cloud API'!Global_ClientSecret</f>
        <v>{Your dev Secret}</v>
      </c>
      <c r="D19" s="158" t="str">
        <f>'Cloud API'!Global_Token</f>
        <v>{Test Merchant Terminal Token}</v>
      </c>
      <c r="E19" s="158" t="str">
        <f>'Cloud API'!Global_POSID</f>
        <v>{Your POS ID/NAME Here}</v>
      </c>
      <c r="F19" s="158" t="str">
        <f>'Cloud API'!Global_MID</f>
        <v>{Test Merchant ID}</v>
      </c>
      <c r="G19" s="156" t="s">
        <v>46</v>
      </c>
      <c r="H19" s="156">
        <v>3.22</v>
      </c>
      <c r="I19" s="156">
        <v>0</v>
      </c>
      <c r="J19" s="156">
        <v>0</v>
      </c>
      <c r="K19" s="158" t="str">
        <f>'Cloud API'!Global_Currency</f>
        <v>{Your Currency}</v>
      </c>
      <c r="L19" s="156"/>
      <c r="M19" s="156" t="str">
        <f>'Cloud API'!Global_TRADENO</f>
        <v>{Your trade no}</v>
      </c>
      <c r="N19" s="157"/>
      <c r="O19" s="156">
        <v>200</v>
      </c>
      <c r="P19" s="156" t="s">
        <v>71</v>
      </c>
      <c r="Q19" s="157"/>
    </row>
    <row r="20" spans="1:17" ht="42.75" x14ac:dyDescent="0.3">
      <c r="A20" s="157" t="s">
        <v>90</v>
      </c>
      <c r="B20" s="158" t="str">
        <f>'Cloud API'!Global_ClientID</f>
        <v xml:space="preserve">{Your dev ID here} </v>
      </c>
      <c r="C20" s="158" t="str">
        <f>'Cloud API'!Global_ClientSecret</f>
        <v>{Your dev Secret}</v>
      </c>
      <c r="D20" s="158" t="str">
        <f>'Cloud API'!Global_Token</f>
        <v>{Test Merchant Terminal Token}</v>
      </c>
      <c r="E20" s="158" t="str">
        <f>'Cloud API'!Global_POSID</f>
        <v>{Your POS ID/NAME Here}</v>
      </c>
      <c r="F20" s="158" t="str">
        <f>'Cloud API'!Global_MID</f>
        <v>{Test Merchant ID}</v>
      </c>
      <c r="G20" s="156" t="s">
        <v>65</v>
      </c>
      <c r="H20" s="156">
        <v>3.22</v>
      </c>
      <c r="I20" s="156">
        <v>0</v>
      </c>
      <c r="J20" s="156">
        <v>0</v>
      </c>
      <c r="K20" s="158" t="str">
        <f>'Cloud API'!Global_Currency</f>
        <v>{Your Currency}</v>
      </c>
      <c r="L20" s="161" t="s">
        <v>467</v>
      </c>
      <c r="M20" s="156" t="str">
        <f>'Cloud API'!Global_TRADENO</f>
        <v>{Your trade no}</v>
      </c>
      <c r="N20" s="163" t="s">
        <v>482</v>
      </c>
      <c r="O20" s="156">
        <v>200</v>
      </c>
      <c r="P20" s="156" t="s">
        <v>71</v>
      </c>
      <c r="Q20" s="163"/>
    </row>
    <row r="21" spans="1:17" x14ac:dyDescent="0.3">
      <c r="A21" s="154" t="s">
        <v>102</v>
      </c>
      <c r="B21" s="160"/>
      <c r="C21" s="158"/>
      <c r="D21" s="158"/>
      <c r="E21" s="158"/>
      <c r="F21" s="158"/>
      <c r="G21" s="156"/>
      <c r="H21" s="156"/>
      <c r="I21" s="156"/>
      <c r="J21" s="156"/>
      <c r="K21" s="158"/>
      <c r="L21" s="156"/>
      <c r="M21" s="156"/>
      <c r="N21" s="157"/>
      <c r="O21" s="156"/>
      <c r="P21" s="156"/>
      <c r="Q21" s="157"/>
    </row>
    <row r="22" spans="1:17" x14ac:dyDescent="0.3">
      <c r="A22" s="157" t="s">
        <v>91</v>
      </c>
      <c r="B22" s="158" t="str">
        <f>'Cloud API'!Global_ClientID</f>
        <v xml:space="preserve">{Your dev ID here} </v>
      </c>
      <c r="C22" s="158" t="str">
        <f>'Cloud API'!Global_ClientSecret</f>
        <v>{Your dev Secret}</v>
      </c>
      <c r="D22" s="158" t="str">
        <f>'Cloud API'!Global_Token</f>
        <v>{Test Merchant Terminal Token}</v>
      </c>
      <c r="E22" s="158" t="str">
        <f>'Cloud API'!Global_POSID</f>
        <v>{Your POS ID/NAME Here}</v>
      </c>
      <c r="F22" s="158" t="str">
        <f>'Cloud API'!Global_MID</f>
        <v>{Test Merchant ID}</v>
      </c>
      <c r="G22" s="156" t="s">
        <v>92</v>
      </c>
      <c r="H22" s="156">
        <v>4.22</v>
      </c>
      <c r="I22" s="156">
        <v>0</v>
      </c>
      <c r="J22" s="156">
        <v>0</v>
      </c>
      <c r="K22" s="158" t="str">
        <f>'Cloud API'!Global_Currency</f>
        <v>{Your Currency}</v>
      </c>
      <c r="L22" s="156"/>
      <c r="M22" s="156" t="str">
        <f>'Cloud API'!Global_TRADENO</f>
        <v>{Your trade no}</v>
      </c>
      <c r="N22" s="157"/>
      <c r="O22" s="156">
        <v>200</v>
      </c>
      <c r="P22" s="156" t="s">
        <v>71</v>
      </c>
      <c r="Q22" s="157"/>
    </row>
    <row r="23" spans="1:17" x14ac:dyDescent="0.3">
      <c r="A23" s="154" t="s">
        <v>105</v>
      </c>
      <c r="B23" s="160"/>
      <c r="C23" s="158"/>
      <c r="D23" s="158"/>
      <c r="E23" s="158"/>
      <c r="F23" s="158"/>
      <c r="G23" s="156"/>
      <c r="H23" s="156"/>
      <c r="I23" s="156"/>
      <c r="J23" s="156"/>
      <c r="K23" s="158"/>
      <c r="L23" s="156"/>
      <c r="M23" s="156"/>
      <c r="N23" s="157"/>
      <c r="O23" s="156"/>
      <c r="P23" s="156"/>
      <c r="Q23" s="157"/>
    </row>
    <row r="24" spans="1:17" ht="17" customHeight="1" x14ac:dyDescent="0.3">
      <c r="A24" s="157" t="s">
        <v>93</v>
      </c>
      <c r="B24" s="158" t="str">
        <f>'Cloud API'!Global_ClientID</f>
        <v xml:space="preserve">{Your dev ID here} </v>
      </c>
      <c r="C24" s="158" t="str">
        <f>'Cloud API'!Global_ClientSecret</f>
        <v>{Your dev Secret}</v>
      </c>
      <c r="D24" s="158" t="str">
        <f>'Cloud API'!Global_Token</f>
        <v>{Test Merchant Terminal Token}</v>
      </c>
      <c r="E24" s="158" t="str">
        <f>'Cloud API'!Global_POSID</f>
        <v>{Your POS ID/NAME Here}</v>
      </c>
      <c r="F24" s="158" t="str">
        <f>'Cloud API'!Global_MID</f>
        <v>{Test Merchant ID}</v>
      </c>
      <c r="G24" s="156" t="s">
        <v>92</v>
      </c>
      <c r="H24" s="156">
        <v>5.22</v>
      </c>
      <c r="I24" s="156">
        <v>0</v>
      </c>
      <c r="J24" s="156">
        <v>0</v>
      </c>
      <c r="K24" s="158" t="str">
        <f>'Cloud API'!Global_Currency</f>
        <v>{Your Currency}</v>
      </c>
      <c r="L24" s="156"/>
      <c r="M24" s="156" t="str">
        <f>'Cloud API'!Global_TRADENO</f>
        <v>{Your trade no}</v>
      </c>
      <c r="N24" s="157"/>
      <c r="O24" s="156">
        <v>200</v>
      </c>
      <c r="P24" s="156" t="s">
        <v>71</v>
      </c>
      <c r="Q24" s="157"/>
    </row>
    <row r="25" spans="1:17" ht="42.75" x14ac:dyDescent="0.3">
      <c r="A25" s="157" t="s">
        <v>94</v>
      </c>
      <c r="B25" s="158" t="str">
        <f>'Cloud API'!Global_ClientID</f>
        <v xml:space="preserve">{Your dev ID here} </v>
      </c>
      <c r="C25" s="158" t="str">
        <f>'Cloud API'!Global_ClientSecret</f>
        <v>{Your dev Secret}</v>
      </c>
      <c r="D25" s="158" t="str">
        <f>'Cloud API'!Global_Token</f>
        <v>{Test Merchant Terminal Token}</v>
      </c>
      <c r="E25" s="158" t="str">
        <f>'Cloud API'!Global_POSID</f>
        <v>{Your POS ID/NAME Here}</v>
      </c>
      <c r="F25" s="158" t="str">
        <f>'Cloud API'!Global_MID</f>
        <v>{Test Merchant ID}</v>
      </c>
      <c r="G25" s="156" t="s">
        <v>67</v>
      </c>
      <c r="H25" s="156">
        <v>5.22</v>
      </c>
      <c r="I25" s="156">
        <v>0</v>
      </c>
      <c r="J25" s="156">
        <v>0</v>
      </c>
      <c r="K25" s="158" t="str">
        <f>'Cloud API'!Global_Currency</f>
        <v>{Your Currency}</v>
      </c>
      <c r="L25" s="161" t="s">
        <v>468</v>
      </c>
      <c r="M25" s="156" t="str">
        <f>'Cloud API'!Global_TRADENO</f>
        <v>{Your trade no}</v>
      </c>
      <c r="N25" s="163" t="s">
        <v>483</v>
      </c>
      <c r="O25" s="156">
        <v>200</v>
      </c>
      <c r="P25" s="156" t="s">
        <v>71</v>
      </c>
      <c r="Q25" s="157"/>
    </row>
    <row r="26" spans="1:17" ht="42.75" x14ac:dyDescent="0.3">
      <c r="A26" s="157" t="s">
        <v>95</v>
      </c>
      <c r="B26" s="158" t="str">
        <f>'Cloud API'!Global_ClientID</f>
        <v xml:space="preserve">{Your dev ID here} </v>
      </c>
      <c r="C26" s="158" t="str">
        <f>'Cloud API'!Global_ClientSecret</f>
        <v>{Your dev Secret}</v>
      </c>
      <c r="D26" s="158" t="str">
        <f>'Cloud API'!Global_Token</f>
        <v>{Test Merchant Terminal Token}</v>
      </c>
      <c r="E26" s="158" t="str">
        <f>'Cloud API'!Global_POSID</f>
        <v>{Your POS ID/NAME Here}</v>
      </c>
      <c r="F26" s="158" t="str">
        <f>'Cloud API'!Global_MID</f>
        <v>{Test Merchant ID}</v>
      </c>
      <c r="G26" s="156" t="s">
        <v>70</v>
      </c>
      <c r="H26" s="156">
        <v>10.44</v>
      </c>
      <c r="I26" s="156">
        <v>0</v>
      </c>
      <c r="J26" s="156">
        <v>0</v>
      </c>
      <c r="K26" s="158" t="str">
        <f>'Cloud API'!Global_Currency</f>
        <v>{Your Currency}</v>
      </c>
      <c r="L26" s="161" t="s">
        <v>468</v>
      </c>
      <c r="M26" s="156" t="str">
        <f>'Cloud API'!Global_TRADENO</f>
        <v>{Your trade no}</v>
      </c>
      <c r="N26" s="163" t="s">
        <v>484</v>
      </c>
      <c r="O26" s="156">
        <v>200</v>
      </c>
      <c r="P26" s="156" t="s">
        <v>71</v>
      </c>
      <c r="Q26" s="157"/>
    </row>
    <row r="27" spans="1:17" ht="17" customHeight="1" x14ac:dyDescent="0.3">
      <c r="A27" s="154" t="s">
        <v>104</v>
      </c>
      <c r="B27" s="160"/>
      <c r="C27" s="158"/>
      <c r="D27" s="158"/>
      <c r="E27" s="158"/>
      <c r="F27" s="158"/>
      <c r="G27" s="156"/>
      <c r="H27" s="156"/>
      <c r="I27" s="156"/>
      <c r="J27" s="156"/>
      <c r="K27" s="158"/>
      <c r="L27" s="156"/>
      <c r="M27" s="156"/>
      <c r="N27" s="157"/>
      <c r="O27" s="156"/>
      <c r="P27" s="156"/>
      <c r="Q27" s="157"/>
    </row>
    <row r="28" spans="1:17" ht="17" customHeight="1" x14ac:dyDescent="0.3">
      <c r="A28" s="157" t="s">
        <v>96</v>
      </c>
      <c r="B28" s="158" t="str">
        <f>'Cloud API'!Global_ClientID</f>
        <v xml:space="preserve">{Your dev ID here} </v>
      </c>
      <c r="C28" s="158" t="str">
        <f>'Cloud API'!Global_ClientSecret</f>
        <v>{Your dev Secret}</v>
      </c>
      <c r="D28" s="158" t="str">
        <f>'Cloud API'!Global_Token</f>
        <v>{Test Merchant Terminal Token}</v>
      </c>
      <c r="E28" s="158" t="str">
        <f>'Cloud API'!Global_POSID</f>
        <v>{Your POS ID/NAME Here}</v>
      </c>
      <c r="F28" s="158" t="str">
        <f>'Cloud API'!Global_MID</f>
        <v>{Test Merchant ID}</v>
      </c>
      <c r="G28" s="156" t="s">
        <v>92</v>
      </c>
      <c r="H28" s="156">
        <v>6.22</v>
      </c>
      <c r="I28" s="156">
        <v>0</v>
      </c>
      <c r="J28" s="156">
        <v>0</v>
      </c>
      <c r="K28" s="158" t="str">
        <f>'Cloud API'!Global_Currency</f>
        <v>{Your Currency}</v>
      </c>
      <c r="L28" s="156"/>
      <c r="M28" s="156" t="str">
        <f>'Cloud API'!Global_TRADENO</f>
        <v>{Your trade no}</v>
      </c>
      <c r="N28" s="157"/>
      <c r="O28" s="156">
        <v>200</v>
      </c>
      <c r="P28" s="156" t="s">
        <v>71</v>
      </c>
      <c r="Q28" s="157"/>
    </row>
    <row r="29" spans="1:17" ht="42.75" x14ac:dyDescent="0.3">
      <c r="A29" s="157" t="s">
        <v>97</v>
      </c>
      <c r="B29" s="158" t="str">
        <f>'Cloud API'!Global_ClientID</f>
        <v xml:space="preserve">{Your dev ID here} </v>
      </c>
      <c r="C29" s="158" t="str">
        <f>'Cloud API'!Global_ClientSecret</f>
        <v>{Your dev Secret}</v>
      </c>
      <c r="D29" s="158" t="str">
        <f>'Cloud API'!Global_Token</f>
        <v>{Test Merchant Terminal Token}</v>
      </c>
      <c r="E29" s="158" t="str">
        <f>'Cloud API'!Global_POSID</f>
        <v>{Your POS ID/NAME Here}</v>
      </c>
      <c r="F29" s="158" t="str">
        <f>'Cloud API'!Global_MID</f>
        <v>{Test Merchant ID}</v>
      </c>
      <c r="G29" s="156" t="s">
        <v>70</v>
      </c>
      <c r="H29" s="156">
        <v>6.22</v>
      </c>
      <c r="I29" s="156">
        <v>0</v>
      </c>
      <c r="J29" s="156">
        <v>0</v>
      </c>
      <c r="K29" s="158" t="str">
        <f>'Cloud API'!Global_Currency</f>
        <v>{Your Currency}</v>
      </c>
      <c r="L29" s="161" t="s">
        <v>469</v>
      </c>
      <c r="M29" s="156" t="str">
        <f>'Cloud API'!Global_TRADENO</f>
        <v>{Your trade no}</v>
      </c>
      <c r="N29" s="163" t="s">
        <v>485</v>
      </c>
      <c r="O29" s="156">
        <v>200</v>
      </c>
      <c r="P29" s="156" t="s">
        <v>71</v>
      </c>
      <c r="Q29" s="157"/>
    </row>
    <row r="30" spans="1:17" ht="42.75" x14ac:dyDescent="0.3">
      <c r="A30" s="157" t="s">
        <v>98</v>
      </c>
      <c r="B30" s="158" t="str">
        <f>'Cloud API'!Global_ClientID</f>
        <v xml:space="preserve">{Your dev ID here} </v>
      </c>
      <c r="C30" s="158" t="str">
        <f>'Cloud API'!Global_ClientSecret</f>
        <v>{Your dev Secret}</v>
      </c>
      <c r="D30" s="158" t="str">
        <f>'Cloud API'!Global_Token</f>
        <v>{Test Merchant Terminal Token}</v>
      </c>
      <c r="E30" s="158" t="str">
        <f>'Cloud API'!Global_POSID</f>
        <v>{Your POS ID/NAME Here}</v>
      </c>
      <c r="F30" s="158" t="str">
        <f>'Cloud API'!Global_MID</f>
        <v>{Test Merchant ID}</v>
      </c>
      <c r="G30" s="156" t="s">
        <v>62</v>
      </c>
      <c r="H30" s="156">
        <v>6.22</v>
      </c>
      <c r="I30" s="156">
        <v>0</v>
      </c>
      <c r="J30" s="156">
        <v>0</v>
      </c>
      <c r="K30" s="158" t="str">
        <f>'Cloud API'!Global_Currency</f>
        <v>{Your Currency}</v>
      </c>
      <c r="L30" s="161" t="s">
        <v>470</v>
      </c>
      <c r="M30" s="156" t="str">
        <f>'Cloud API'!Global_TRADENO</f>
        <v>{Your trade no}</v>
      </c>
      <c r="N30" s="163" t="s">
        <v>480</v>
      </c>
      <c r="O30" s="156">
        <v>200</v>
      </c>
      <c r="P30" s="156" t="s">
        <v>71</v>
      </c>
      <c r="Q30" s="157"/>
    </row>
    <row r="31" spans="1:17" ht="17" customHeight="1" x14ac:dyDescent="0.3">
      <c r="A31" s="154" t="s">
        <v>103</v>
      </c>
      <c r="B31" s="160"/>
      <c r="C31" s="158"/>
      <c r="D31" s="158"/>
      <c r="E31" s="158"/>
      <c r="F31" s="158"/>
      <c r="G31" s="156"/>
      <c r="H31" s="156"/>
      <c r="I31" s="156"/>
      <c r="J31" s="156"/>
      <c r="K31" s="158"/>
      <c r="L31" s="156"/>
      <c r="M31" s="156"/>
      <c r="N31" s="157"/>
      <c r="O31" s="156"/>
      <c r="P31" s="156"/>
      <c r="Q31" s="157"/>
    </row>
    <row r="32" spans="1:17" ht="17" customHeight="1" x14ac:dyDescent="0.3">
      <c r="A32" s="157" t="s">
        <v>99</v>
      </c>
      <c r="B32" s="158" t="str">
        <f>'Cloud API'!Global_ClientID</f>
        <v xml:space="preserve">{Your dev ID here} </v>
      </c>
      <c r="C32" s="158" t="str">
        <f>'Cloud API'!Global_ClientSecret</f>
        <v>{Your dev Secret}</v>
      </c>
      <c r="D32" s="158" t="str">
        <f>'Cloud API'!Global_Token</f>
        <v>{Test Merchant Terminal Token}</v>
      </c>
      <c r="E32" s="158" t="str">
        <f>'Cloud API'!Global_POSID</f>
        <v>{Your POS ID/NAME Here}</v>
      </c>
      <c r="F32" s="158" t="str">
        <f>'Cloud API'!Global_MID</f>
        <v>{Test Merchant ID}</v>
      </c>
      <c r="G32" s="156" t="s">
        <v>92</v>
      </c>
      <c r="H32" s="156">
        <v>7.22</v>
      </c>
      <c r="I32" s="156">
        <v>0</v>
      </c>
      <c r="J32" s="156">
        <v>0</v>
      </c>
      <c r="K32" s="158" t="str">
        <f>'Cloud API'!Global_Currency</f>
        <v>{Your Currency}</v>
      </c>
      <c r="L32" s="156"/>
      <c r="M32" s="156" t="str">
        <f>'Cloud API'!Global_TRADENO</f>
        <v>{Your trade no}</v>
      </c>
      <c r="N32" s="157"/>
      <c r="O32" s="156">
        <v>200</v>
      </c>
      <c r="P32" s="156" t="s">
        <v>71</v>
      </c>
      <c r="Q32" s="157"/>
    </row>
    <row r="33" spans="1:17" x14ac:dyDescent="0.3">
      <c r="A33" s="157" t="s">
        <v>100</v>
      </c>
      <c r="B33" s="158" t="str">
        <f>'Cloud API'!Global_ClientID</f>
        <v xml:space="preserve">{Your dev ID here} </v>
      </c>
      <c r="C33" s="158" t="str">
        <f>'Cloud API'!Global_ClientSecret</f>
        <v>{Your dev Secret}</v>
      </c>
      <c r="D33" s="158" t="str">
        <f>'Cloud API'!Global_Token</f>
        <v>{Test Merchant Terminal Token}</v>
      </c>
      <c r="E33" s="158" t="str">
        <f>'Cloud API'!Global_POSID</f>
        <v>{Your POS ID/NAME Here}</v>
      </c>
      <c r="F33" s="158" t="str">
        <f>'Cloud API'!Global_MID</f>
        <v>{Test Merchant ID}</v>
      </c>
      <c r="G33" s="156" t="s">
        <v>65</v>
      </c>
      <c r="H33" s="156">
        <v>7.22</v>
      </c>
      <c r="I33" s="156">
        <v>0</v>
      </c>
      <c r="J33" s="156">
        <v>0</v>
      </c>
      <c r="K33" s="158" t="str">
        <f>'Cloud API'!Global_Currency</f>
        <v>{Your Currency}</v>
      </c>
      <c r="L33" s="156" t="s">
        <v>471</v>
      </c>
      <c r="M33" s="156" t="str">
        <f>'Cloud API'!Global_TRADENO</f>
        <v>{Your trade no}</v>
      </c>
      <c r="N33" s="157"/>
      <c r="O33" s="156">
        <v>200</v>
      </c>
      <c r="P33" s="156" t="s">
        <v>71</v>
      </c>
      <c r="Q33" s="157"/>
    </row>
    <row r="34" spans="1:17" x14ac:dyDescent="0.3">
      <c r="A34" s="157"/>
      <c r="B34" s="158"/>
      <c r="C34" s="158"/>
      <c r="D34" s="158"/>
      <c r="E34" s="158"/>
      <c r="F34" s="158"/>
      <c r="G34" s="156"/>
      <c r="H34" s="156"/>
      <c r="I34" s="156"/>
      <c r="J34" s="156"/>
      <c r="K34" s="158"/>
      <c r="L34" s="156"/>
      <c r="M34" s="156"/>
      <c r="N34" s="157"/>
      <c r="O34" s="156"/>
      <c r="P34" s="156"/>
      <c r="Q34" s="157"/>
    </row>
    <row r="35" spans="1:17" x14ac:dyDescent="0.3">
      <c r="B35" s="76"/>
      <c r="C35" s="76"/>
      <c r="D35" s="76"/>
      <c r="E35" s="76"/>
      <c r="F35" s="76"/>
      <c r="K35" s="76"/>
      <c r="N35" s="75"/>
      <c r="Q35" s="75"/>
    </row>
    <row r="36" spans="1:17" x14ac:dyDescent="0.3">
      <c r="A36" s="79" t="s">
        <v>109</v>
      </c>
      <c r="B36" s="79"/>
      <c r="C36" s="80"/>
      <c r="D36" s="80"/>
      <c r="E36" s="80"/>
      <c r="N36" s="75"/>
      <c r="Q36" s="75"/>
    </row>
    <row r="37" spans="1:17" x14ac:dyDescent="0.3">
      <c r="A37" s="75">
        <v>100000001</v>
      </c>
      <c r="B37" s="76" t="str">
        <f>Global_ClientID</f>
        <v xml:space="preserve">{Your dev ID here} </v>
      </c>
      <c r="C37" s="76" t="str">
        <f>Global_ClientSecret</f>
        <v>{Your dev Secret}</v>
      </c>
      <c r="D37" s="76" t="str">
        <f>Global_Token</f>
        <v>{Test Merchant Terminal Token}</v>
      </c>
      <c r="E37" s="77">
        <v>99999999</v>
      </c>
      <c r="F37" s="76" t="str">
        <f>Global_MID</f>
        <v>{Test Merchant ID}</v>
      </c>
      <c r="G37" s="19" t="s">
        <v>46</v>
      </c>
      <c r="H37" s="19">
        <v>1.01</v>
      </c>
      <c r="I37" s="19">
        <v>0</v>
      </c>
      <c r="J37" s="19">
        <v>0</v>
      </c>
      <c r="K37" s="76" t="str">
        <f t="shared" ref="K37:K42" si="0">Global_Currency</f>
        <v>{Your Currency}</v>
      </c>
      <c r="M37" s="19" t="str">
        <f t="shared" ref="M37:M44" si="1">Global_TRADENO</f>
        <v>{Your trade no}</v>
      </c>
      <c r="N37" s="164" t="s">
        <v>486</v>
      </c>
      <c r="O37" s="78">
        <v>10041</v>
      </c>
      <c r="P37" s="78" t="s">
        <v>47</v>
      </c>
      <c r="Q37" s="164"/>
    </row>
    <row r="38" spans="1:17" ht="42.75" x14ac:dyDescent="0.3">
      <c r="A38" s="75">
        <v>120000001</v>
      </c>
      <c r="B38" s="76" t="str">
        <f>Global_ClientID</f>
        <v xml:space="preserve">{Your dev ID here} </v>
      </c>
      <c r="C38" s="76" t="str">
        <f>Global_ClientSecret</f>
        <v>{Your dev Secret}</v>
      </c>
      <c r="D38" s="76" t="str">
        <f>Global_Token</f>
        <v>{Test Merchant Terminal Token}</v>
      </c>
      <c r="E38" s="76" t="str">
        <f t="shared" ref="E38:E48" si="2">Global_POSID</f>
        <v>{Your POS ID/NAME Here}</v>
      </c>
      <c r="F38" s="76" t="str">
        <f>Global_MID</f>
        <v>{Test Merchant ID}</v>
      </c>
      <c r="G38" s="19" t="s">
        <v>46</v>
      </c>
      <c r="H38" s="19">
        <v>2.02</v>
      </c>
      <c r="I38" s="19">
        <v>0</v>
      </c>
      <c r="J38" s="19">
        <v>0</v>
      </c>
      <c r="K38" s="76" t="str">
        <f t="shared" si="0"/>
        <v>{Your Currency}</v>
      </c>
      <c r="M38" s="19" t="str">
        <f t="shared" si="1"/>
        <v>{Your trade no}</v>
      </c>
      <c r="N38" s="164" t="s">
        <v>487</v>
      </c>
      <c r="O38" s="78">
        <v>40008</v>
      </c>
      <c r="P38" s="78" t="s">
        <v>48</v>
      </c>
      <c r="Q38" s="164" t="s">
        <v>511</v>
      </c>
    </row>
    <row r="39" spans="1:17" ht="85.5" x14ac:dyDescent="0.3">
      <c r="A39" s="75">
        <v>130000001</v>
      </c>
      <c r="B39" s="76" t="str">
        <f>Global_ClientID</f>
        <v xml:space="preserve">{Your dev ID here} </v>
      </c>
      <c r="C39" s="76" t="str">
        <f>Global_ClientSecret</f>
        <v>{Your dev Secret}</v>
      </c>
      <c r="D39" s="76" t="str">
        <f>Global_Token</f>
        <v>{Test Merchant Terminal Token}</v>
      </c>
      <c r="E39" s="76" t="str">
        <f t="shared" si="2"/>
        <v>{Your POS ID/NAME Here}</v>
      </c>
      <c r="F39" s="76" t="str">
        <f>Global_MID</f>
        <v>{Test Merchant ID}</v>
      </c>
      <c r="G39" s="19" t="s">
        <v>46</v>
      </c>
      <c r="H39" s="19">
        <v>3.03</v>
      </c>
      <c r="I39" s="19">
        <v>0</v>
      </c>
      <c r="J39" s="19">
        <v>0</v>
      </c>
      <c r="K39" s="76" t="str">
        <f t="shared" si="0"/>
        <v>{Your Currency}</v>
      </c>
      <c r="M39" s="19" t="str">
        <f t="shared" si="1"/>
        <v>{Your trade no}</v>
      </c>
      <c r="N39" s="164" t="s">
        <v>488</v>
      </c>
      <c r="O39" s="78">
        <v>40016</v>
      </c>
      <c r="P39" s="78" t="s">
        <v>49</v>
      </c>
      <c r="Q39" s="164" t="s">
        <v>512</v>
      </c>
    </row>
    <row r="40" spans="1:17" ht="28.5" x14ac:dyDescent="0.3">
      <c r="A40" s="75">
        <v>140000001</v>
      </c>
      <c r="B40" s="76" t="str">
        <f>Global_ClientID</f>
        <v xml:space="preserve">{Your dev ID here} </v>
      </c>
      <c r="C40" s="76" t="str">
        <f>Global_ClientSecret</f>
        <v>{Your dev Secret}</v>
      </c>
      <c r="D40" s="76" t="str">
        <f>Global_Token</f>
        <v>{Test Merchant Terminal Token}</v>
      </c>
      <c r="E40" s="76" t="str">
        <f t="shared" si="2"/>
        <v>{Your POS ID/NAME Here}</v>
      </c>
      <c r="F40" s="77">
        <v>99999999</v>
      </c>
      <c r="G40" s="19" t="s">
        <v>46</v>
      </c>
      <c r="H40" s="19">
        <v>4.04</v>
      </c>
      <c r="I40" s="19">
        <v>0</v>
      </c>
      <c r="J40" s="19">
        <v>0</v>
      </c>
      <c r="K40" s="76" t="str">
        <f t="shared" si="0"/>
        <v>{Your Currency}</v>
      </c>
      <c r="M40" s="19" t="str">
        <f t="shared" si="1"/>
        <v>{Your trade no}</v>
      </c>
      <c r="N40" s="164" t="s">
        <v>489</v>
      </c>
      <c r="O40" s="78">
        <v>10036</v>
      </c>
      <c r="P40" s="78" t="s">
        <v>50</v>
      </c>
      <c r="Q40" s="164"/>
    </row>
    <row r="41" spans="1:17" ht="28.5" x14ac:dyDescent="0.3">
      <c r="A41" s="75">
        <v>150000001</v>
      </c>
      <c r="B41" s="76" t="str">
        <f>Global_ClientID</f>
        <v xml:space="preserve">{Your dev ID here} </v>
      </c>
      <c r="C41" s="76" t="str">
        <f>Global_ClientSecret</f>
        <v>{Your dev Secret}</v>
      </c>
      <c r="D41" s="76" t="str">
        <f>Global_Token</f>
        <v>{Test Merchant Terminal Token}</v>
      </c>
      <c r="E41" s="76" t="str">
        <f t="shared" si="2"/>
        <v>{Your POS ID/NAME Here}</v>
      </c>
      <c r="F41" s="76" t="str">
        <f t="shared" ref="F41:F48" si="3">Global_MID</f>
        <v>{Test Merchant ID}</v>
      </c>
      <c r="G41" s="77" t="s">
        <v>51</v>
      </c>
      <c r="H41" s="19">
        <v>5.05</v>
      </c>
      <c r="I41" s="19">
        <v>0</v>
      </c>
      <c r="J41" s="19">
        <v>0</v>
      </c>
      <c r="K41" s="76" t="str">
        <f t="shared" si="0"/>
        <v>{Your Currency}</v>
      </c>
      <c r="M41" s="19" t="str">
        <f t="shared" si="1"/>
        <v>{Your trade no}</v>
      </c>
      <c r="N41" s="164" t="s">
        <v>490</v>
      </c>
      <c r="O41" s="78">
        <v>40011</v>
      </c>
      <c r="P41" s="78" t="s">
        <v>52</v>
      </c>
      <c r="Q41" s="164"/>
    </row>
    <row r="42" spans="1:17" ht="28.5" x14ac:dyDescent="0.3">
      <c r="A42" s="81">
        <v>160000001</v>
      </c>
      <c r="B42" s="82" t="s">
        <v>53</v>
      </c>
      <c r="C42" s="77" t="s">
        <v>54</v>
      </c>
      <c r="D42" s="77" t="s">
        <v>55</v>
      </c>
      <c r="E42" s="83" t="str">
        <f t="shared" si="2"/>
        <v>{Your POS ID/NAME Here}</v>
      </c>
      <c r="F42" s="83" t="str">
        <f t="shared" si="3"/>
        <v>{Test Merchant ID}</v>
      </c>
      <c r="G42" s="84" t="s">
        <v>46</v>
      </c>
      <c r="H42" s="84">
        <v>6.06</v>
      </c>
      <c r="I42" s="84">
        <v>0</v>
      </c>
      <c r="J42" s="84">
        <v>0</v>
      </c>
      <c r="K42" s="83" t="str">
        <f t="shared" si="0"/>
        <v>{Your Currency}</v>
      </c>
      <c r="L42" s="84"/>
      <c r="M42" s="19" t="str">
        <f t="shared" si="1"/>
        <v>{Your trade no}</v>
      </c>
      <c r="N42" s="164" t="s">
        <v>491</v>
      </c>
      <c r="O42" s="162">
        <v>10010</v>
      </c>
      <c r="P42" s="162" t="s">
        <v>56</v>
      </c>
      <c r="Q42" s="166"/>
    </row>
    <row r="43" spans="1:17" x14ac:dyDescent="0.3">
      <c r="A43" s="75">
        <v>170000001</v>
      </c>
      <c r="B43" s="76" t="str">
        <f>Global_ClientID</f>
        <v xml:space="preserve">{Your dev ID here} </v>
      </c>
      <c r="C43" s="76" t="str">
        <f>Global_ClientSecret</f>
        <v>{Your dev Secret}</v>
      </c>
      <c r="D43" s="76" t="str">
        <f>Global_Token</f>
        <v>{Test Merchant Terminal Token}</v>
      </c>
      <c r="E43" s="76" t="str">
        <f t="shared" si="2"/>
        <v>{Your POS ID/NAME Here}</v>
      </c>
      <c r="F43" s="76" t="str">
        <f t="shared" si="3"/>
        <v>{Test Merchant ID}</v>
      </c>
      <c r="G43" s="19" t="s">
        <v>46</v>
      </c>
      <c r="H43" s="19">
        <v>7.07</v>
      </c>
      <c r="I43" s="19">
        <v>0</v>
      </c>
      <c r="J43" s="19">
        <v>0</v>
      </c>
      <c r="K43" s="77">
        <v>999</v>
      </c>
      <c r="M43" s="19" t="str">
        <f t="shared" si="1"/>
        <v>{Your trade no}</v>
      </c>
      <c r="N43" s="164" t="s">
        <v>492</v>
      </c>
      <c r="O43" s="78">
        <v>50004</v>
      </c>
      <c r="P43" s="78" t="s">
        <v>57</v>
      </c>
      <c r="Q43" s="164"/>
    </row>
    <row r="44" spans="1:17" x14ac:dyDescent="0.3">
      <c r="A44" s="75">
        <v>180000001</v>
      </c>
      <c r="B44" s="76" t="str">
        <f>Global_ClientID</f>
        <v xml:space="preserve">{Your dev ID here} </v>
      </c>
      <c r="C44" s="76" t="str">
        <f>Global_ClientSecret</f>
        <v>{Your dev Secret}</v>
      </c>
      <c r="D44" s="76" t="str">
        <f>Global_Token</f>
        <v>{Test Merchant Terminal Token}</v>
      </c>
      <c r="E44" s="76" t="str">
        <f t="shared" si="2"/>
        <v>{Your POS ID/NAME Here}</v>
      </c>
      <c r="F44" s="76" t="str">
        <f t="shared" si="3"/>
        <v>{Test Merchant ID}</v>
      </c>
      <c r="G44" s="19" t="s">
        <v>46</v>
      </c>
      <c r="H44" s="19">
        <v>0</v>
      </c>
      <c r="I44" s="19">
        <v>0</v>
      </c>
      <c r="J44" s="19">
        <v>0</v>
      </c>
      <c r="K44" s="76" t="str">
        <f>Global_Currency</f>
        <v>{Your Currency}</v>
      </c>
      <c r="M44" s="19" t="str">
        <f t="shared" si="1"/>
        <v>{Your trade no}</v>
      </c>
      <c r="N44" s="164" t="s">
        <v>493</v>
      </c>
      <c r="O44" s="78">
        <v>50011</v>
      </c>
      <c r="P44" s="78" t="s">
        <v>58</v>
      </c>
      <c r="Q44" s="164"/>
    </row>
    <row r="45" spans="1:17" x14ac:dyDescent="0.3">
      <c r="A45" s="75">
        <v>290000001</v>
      </c>
      <c r="B45" s="82" t="s">
        <v>53</v>
      </c>
      <c r="C45" s="82" t="s">
        <v>54</v>
      </c>
      <c r="E45" s="76" t="str">
        <f t="shared" si="2"/>
        <v>{Your POS ID/NAME Here}</v>
      </c>
      <c r="F45" s="76" t="str">
        <f t="shared" si="3"/>
        <v>{Test Merchant ID}</v>
      </c>
      <c r="G45" s="19" t="s">
        <v>46</v>
      </c>
      <c r="H45" s="19">
        <v>29.01</v>
      </c>
      <c r="I45" s="19">
        <v>0</v>
      </c>
      <c r="J45" s="19">
        <v>0</v>
      </c>
      <c r="K45" s="19" t="str">
        <f>Global_Currency</f>
        <v>{Your Currency}</v>
      </c>
      <c r="M45" s="19" t="str">
        <f>Global_TRADENO</f>
        <v>{Your trade no}</v>
      </c>
      <c r="N45" s="164" t="s">
        <v>494</v>
      </c>
      <c r="O45" s="78">
        <v>40014</v>
      </c>
      <c r="P45" s="78" t="s">
        <v>78</v>
      </c>
      <c r="Q45" s="164"/>
    </row>
    <row r="46" spans="1:17" x14ac:dyDescent="0.3">
      <c r="A46" s="75">
        <v>300000001</v>
      </c>
      <c r="B46" s="82" t="s">
        <v>53</v>
      </c>
      <c r="C46" s="82" t="s">
        <v>54</v>
      </c>
      <c r="D46" s="82" t="s">
        <v>79</v>
      </c>
      <c r="E46" s="76" t="str">
        <f t="shared" si="2"/>
        <v>{Your POS ID/NAME Here}</v>
      </c>
      <c r="F46" s="76" t="str">
        <f t="shared" si="3"/>
        <v>{Test Merchant ID}</v>
      </c>
      <c r="G46" s="19" t="s">
        <v>46</v>
      </c>
      <c r="H46" s="19">
        <v>30.01</v>
      </c>
      <c r="I46" s="19">
        <v>0</v>
      </c>
      <c r="J46" s="19">
        <v>0</v>
      </c>
      <c r="K46" s="19" t="str">
        <f>Global_Currency</f>
        <v>{Your Currency}</v>
      </c>
      <c r="M46" s="19" t="str">
        <f>Global_TRADENO</f>
        <v>{Your trade no}</v>
      </c>
      <c r="N46" s="164" t="s">
        <v>495</v>
      </c>
      <c r="O46" s="78">
        <v>40012</v>
      </c>
      <c r="P46" s="78" t="s">
        <v>80</v>
      </c>
      <c r="Q46" s="164"/>
    </row>
    <row r="47" spans="1:17" x14ac:dyDescent="0.3">
      <c r="A47" s="75">
        <v>310000001</v>
      </c>
      <c r="B47" s="76" t="str">
        <f>Global_ClientID</f>
        <v xml:space="preserve">{Your dev ID here} </v>
      </c>
      <c r="C47" s="76" t="str">
        <f>Global_ClientSecret</f>
        <v>{Your dev Secret}</v>
      </c>
      <c r="D47" s="76" t="str">
        <f>Global_Token</f>
        <v>{Test Merchant Terminal Token}</v>
      </c>
      <c r="E47" s="76" t="str">
        <f t="shared" si="2"/>
        <v>{Your POS ID/NAME Here}</v>
      </c>
      <c r="F47" s="76" t="str">
        <f t="shared" si="3"/>
        <v>{Test Merchant ID}</v>
      </c>
      <c r="G47" s="19" t="s">
        <v>46</v>
      </c>
      <c r="H47" s="19">
        <v>31.01</v>
      </c>
      <c r="I47" s="19">
        <v>0</v>
      </c>
      <c r="J47" s="19">
        <v>0</v>
      </c>
      <c r="K47" s="19" t="str">
        <f>Global_Currency</f>
        <v>{Your Currency}</v>
      </c>
      <c r="M47" s="19" t="str">
        <f>Global_TRADENO</f>
        <v>{Your trade no}</v>
      </c>
      <c r="N47" s="164" t="s">
        <v>496</v>
      </c>
      <c r="O47" s="78">
        <v>40017</v>
      </c>
      <c r="P47" s="78" t="s">
        <v>81</v>
      </c>
      <c r="Q47" s="164"/>
    </row>
    <row r="48" spans="1:17" ht="28.5" x14ac:dyDescent="0.3">
      <c r="A48" s="75">
        <v>320000001</v>
      </c>
      <c r="B48" s="82" t="s">
        <v>53</v>
      </c>
      <c r="C48" s="82" t="s">
        <v>82</v>
      </c>
      <c r="D48" s="82" t="s">
        <v>55</v>
      </c>
      <c r="E48" s="76" t="str">
        <f t="shared" si="2"/>
        <v>{Your POS ID/NAME Here}</v>
      </c>
      <c r="F48" s="76" t="str">
        <f t="shared" si="3"/>
        <v>{Test Merchant ID}</v>
      </c>
      <c r="G48" s="19" t="s">
        <v>46</v>
      </c>
      <c r="H48" s="19">
        <v>32.01</v>
      </c>
      <c r="I48" s="19">
        <v>0</v>
      </c>
      <c r="J48" s="19">
        <v>0</v>
      </c>
      <c r="K48" s="76" t="str">
        <f>Global_Currency</f>
        <v>{Your Currency}</v>
      </c>
      <c r="M48" s="19" t="str">
        <f>Global_TRADENO</f>
        <v>{Your trade no}</v>
      </c>
      <c r="N48" s="164" t="s">
        <v>497</v>
      </c>
      <c r="O48" s="78">
        <v>40018</v>
      </c>
      <c r="P48" s="78" t="s">
        <v>83</v>
      </c>
      <c r="Q48" s="164"/>
    </row>
    <row r="49" spans="1:17" x14ac:dyDescent="0.3">
      <c r="A49" s="79" t="s">
        <v>110</v>
      </c>
      <c r="B49" s="79"/>
      <c r="C49" s="80"/>
      <c r="D49" s="76"/>
      <c r="E49" s="76"/>
      <c r="F49" s="76"/>
      <c r="K49" s="76"/>
      <c r="N49" s="164"/>
      <c r="O49" s="78"/>
      <c r="P49" s="78"/>
      <c r="Q49" s="164"/>
    </row>
    <row r="50" spans="1:17" x14ac:dyDescent="0.3">
      <c r="A50" s="75">
        <v>190000001</v>
      </c>
      <c r="B50" s="76" t="str">
        <f>Global_ClientID</f>
        <v xml:space="preserve">{Your dev ID here} </v>
      </c>
      <c r="C50" s="76" t="str">
        <f>Global_ClientSecret</f>
        <v>{Your dev Secret}</v>
      </c>
      <c r="D50" s="76" t="str">
        <f>Global_Token</f>
        <v>{Test Merchant Terminal Token}</v>
      </c>
      <c r="E50" s="76" t="str">
        <f>Global_POSID</f>
        <v>{Your POS ID/NAME Here}</v>
      </c>
      <c r="F50" s="76" t="str">
        <f>Global_MID</f>
        <v>{Test Merchant ID}</v>
      </c>
      <c r="G50" s="19" t="s">
        <v>46</v>
      </c>
      <c r="H50" s="19">
        <v>1.1100000000000001</v>
      </c>
      <c r="I50" s="19">
        <v>0</v>
      </c>
      <c r="J50" s="19">
        <v>0</v>
      </c>
      <c r="K50" s="76" t="str">
        <f>Global_Currency</f>
        <v>{Your Currency}</v>
      </c>
      <c r="M50" s="77" t="s">
        <v>59</v>
      </c>
      <c r="N50" s="165"/>
      <c r="O50" s="78">
        <v>200</v>
      </c>
      <c r="P50" s="78" t="s">
        <v>60</v>
      </c>
      <c r="Q50" s="164"/>
    </row>
    <row r="51" spans="1:17" ht="28.5" x14ac:dyDescent="0.3">
      <c r="A51" s="75">
        <v>190000002</v>
      </c>
      <c r="B51" s="76" t="str">
        <f>Global_ClientID</f>
        <v xml:space="preserve">{Your dev ID here} </v>
      </c>
      <c r="C51" s="76" t="str">
        <f>Global_ClientSecret</f>
        <v>{Your dev Secret}</v>
      </c>
      <c r="D51" s="76" t="str">
        <f>Global_Token</f>
        <v>{Test Merchant Terminal Token}</v>
      </c>
      <c r="E51" s="76" t="str">
        <f>Global_POSID</f>
        <v>{Your POS ID/NAME Here}</v>
      </c>
      <c r="F51" s="76" t="str">
        <f>Global_MID</f>
        <v>{Test Merchant ID}</v>
      </c>
      <c r="G51" s="19" t="s">
        <v>46</v>
      </c>
      <c r="H51" s="19">
        <v>1.1100000000000001</v>
      </c>
      <c r="I51" s="19">
        <v>0</v>
      </c>
      <c r="J51" s="19">
        <v>0</v>
      </c>
      <c r="K51" s="76" t="str">
        <f>Global_Currency</f>
        <v>{Your Currency}</v>
      </c>
      <c r="M51" s="77" t="s">
        <v>59</v>
      </c>
      <c r="N51" s="165" t="s">
        <v>498</v>
      </c>
      <c r="O51" s="78">
        <v>50010</v>
      </c>
      <c r="P51" s="78" t="s">
        <v>61</v>
      </c>
      <c r="Q51" s="164" t="s">
        <v>513</v>
      </c>
    </row>
    <row r="52" spans="1:17" x14ac:dyDescent="0.3">
      <c r="A52" s="79" t="s">
        <v>111</v>
      </c>
      <c r="B52" s="79"/>
      <c r="C52" s="80"/>
      <c r="D52" s="76"/>
      <c r="E52" s="76"/>
      <c r="F52" s="76"/>
      <c r="K52" s="76"/>
      <c r="N52" s="164"/>
      <c r="O52" s="78"/>
      <c r="P52" s="78"/>
      <c r="Q52" s="164"/>
    </row>
    <row r="53" spans="1:17" ht="28.5" x14ac:dyDescent="0.3">
      <c r="A53" s="75">
        <v>200000001</v>
      </c>
      <c r="B53" s="76" t="str">
        <f t="shared" ref="B53:B59" si="4">Global_ClientID</f>
        <v xml:space="preserve">{Your dev ID here} </v>
      </c>
      <c r="C53" s="76" t="str">
        <f t="shared" ref="C53:C59" si="5">Global_ClientSecret</f>
        <v>{Your dev Secret}</v>
      </c>
      <c r="D53" s="76" t="str">
        <f t="shared" ref="D53:D59" si="6">Global_Token</f>
        <v>{Test Merchant Terminal Token}</v>
      </c>
      <c r="E53" s="76" t="str">
        <f t="shared" ref="E53:E59" si="7">Global_POSID</f>
        <v>{Your POS ID/NAME Here}</v>
      </c>
      <c r="F53" s="76" t="str">
        <f t="shared" ref="F53:F59" si="8">Global_MID</f>
        <v>{Test Merchant ID}</v>
      </c>
      <c r="G53" s="19" t="s">
        <v>62</v>
      </c>
      <c r="H53" s="19">
        <v>8.08</v>
      </c>
      <c r="I53" s="19">
        <v>0</v>
      </c>
      <c r="J53" s="19">
        <v>0</v>
      </c>
      <c r="K53" s="76" t="str">
        <f t="shared" ref="K53:K59" si="9">Global_Currency</f>
        <v>{Your Currency}</v>
      </c>
      <c r="L53" s="82" t="s">
        <v>63</v>
      </c>
      <c r="M53" s="19" t="str">
        <f t="shared" ref="M53:M59" si="10">Global_TRADENO</f>
        <v>{Your trade no}</v>
      </c>
      <c r="N53" s="164" t="s">
        <v>499</v>
      </c>
      <c r="O53" s="78">
        <v>10015</v>
      </c>
      <c r="P53" s="78" t="s">
        <v>64</v>
      </c>
      <c r="Q53" s="164" t="s">
        <v>514</v>
      </c>
    </row>
    <row r="54" spans="1:17" x14ac:dyDescent="0.3">
      <c r="A54" s="75">
        <v>200000011</v>
      </c>
      <c r="B54" s="76" t="str">
        <f t="shared" si="4"/>
        <v xml:space="preserve">{Your dev ID here} </v>
      </c>
      <c r="C54" s="76" t="str">
        <f t="shared" si="5"/>
        <v>{Your dev Secret}</v>
      </c>
      <c r="D54" s="76" t="str">
        <f t="shared" si="6"/>
        <v>{Test Merchant Terminal Token}</v>
      </c>
      <c r="E54" s="76" t="str">
        <f t="shared" si="7"/>
        <v>{Your POS ID/NAME Here}</v>
      </c>
      <c r="F54" s="76" t="str">
        <f t="shared" si="8"/>
        <v>{Test Merchant ID}</v>
      </c>
      <c r="G54" s="19" t="s">
        <v>65</v>
      </c>
      <c r="H54" s="19">
        <v>8.18</v>
      </c>
      <c r="I54" s="19">
        <v>0</v>
      </c>
      <c r="J54" s="19">
        <v>0</v>
      </c>
      <c r="K54" s="76" t="str">
        <f t="shared" si="9"/>
        <v>{Your Currency}</v>
      </c>
      <c r="L54" s="82" t="s">
        <v>63</v>
      </c>
      <c r="M54" s="19" t="str">
        <f t="shared" si="10"/>
        <v>{Your trade no}</v>
      </c>
      <c r="N54" s="164"/>
      <c r="O54" s="78">
        <v>10015</v>
      </c>
      <c r="P54" s="78" t="s">
        <v>64</v>
      </c>
      <c r="Q54" s="164"/>
    </row>
    <row r="55" spans="1:17" x14ac:dyDescent="0.3">
      <c r="A55" s="75">
        <v>200000021</v>
      </c>
      <c r="B55" s="76" t="str">
        <f t="shared" si="4"/>
        <v xml:space="preserve">{Your dev ID here} </v>
      </c>
      <c r="C55" s="76" t="str">
        <f t="shared" si="5"/>
        <v>{Your dev Secret}</v>
      </c>
      <c r="D55" s="76" t="str">
        <f t="shared" si="6"/>
        <v>{Test Merchant Terminal Token}</v>
      </c>
      <c r="E55" s="76" t="str">
        <f t="shared" si="7"/>
        <v>{Your POS ID/NAME Here}</v>
      </c>
      <c r="F55" s="76" t="str">
        <f t="shared" si="8"/>
        <v>{Test Merchant ID}</v>
      </c>
      <c r="G55" s="19" t="s">
        <v>66</v>
      </c>
      <c r="H55" s="19">
        <v>8.2799999999999994</v>
      </c>
      <c r="I55" s="19">
        <v>0</v>
      </c>
      <c r="J55" s="19">
        <v>0</v>
      </c>
      <c r="K55" s="76" t="str">
        <f t="shared" si="9"/>
        <v>{Your Currency}</v>
      </c>
      <c r="L55" s="82" t="s">
        <v>63</v>
      </c>
      <c r="M55" s="19" t="str">
        <f t="shared" si="10"/>
        <v>{Your trade no}</v>
      </c>
      <c r="N55" s="164"/>
      <c r="O55" s="78">
        <v>10015</v>
      </c>
      <c r="P55" s="78" t="s">
        <v>64</v>
      </c>
      <c r="Q55" s="164"/>
    </row>
    <row r="56" spans="1:17" x14ac:dyDescent="0.3">
      <c r="A56" s="75">
        <v>200000031</v>
      </c>
      <c r="B56" s="76" t="str">
        <f t="shared" si="4"/>
        <v xml:space="preserve">{Your dev ID here} </v>
      </c>
      <c r="C56" s="76" t="str">
        <f t="shared" si="5"/>
        <v>{Your dev Secret}</v>
      </c>
      <c r="D56" s="76" t="str">
        <f t="shared" si="6"/>
        <v>{Test Merchant Terminal Token}</v>
      </c>
      <c r="E56" s="76" t="str">
        <f t="shared" si="7"/>
        <v>{Your POS ID/NAME Here}</v>
      </c>
      <c r="F56" s="76" t="str">
        <f t="shared" si="8"/>
        <v>{Test Merchant ID}</v>
      </c>
      <c r="G56" s="19" t="s">
        <v>67</v>
      </c>
      <c r="H56" s="19">
        <v>8.3800000000000008</v>
      </c>
      <c r="I56" s="19">
        <v>0</v>
      </c>
      <c r="J56" s="19">
        <v>0</v>
      </c>
      <c r="K56" s="76" t="str">
        <f t="shared" si="9"/>
        <v>{Your Currency}</v>
      </c>
      <c r="L56" s="82" t="s">
        <v>63</v>
      </c>
      <c r="M56" s="19" t="str">
        <f t="shared" si="10"/>
        <v>{Your trade no}</v>
      </c>
      <c r="N56" s="164"/>
      <c r="O56" s="78">
        <v>10015</v>
      </c>
      <c r="P56" s="78" t="s">
        <v>64</v>
      </c>
      <c r="Q56" s="164"/>
    </row>
    <row r="57" spans="1:17" x14ac:dyDescent="0.3">
      <c r="A57" s="75">
        <v>200000041</v>
      </c>
      <c r="B57" s="76" t="str">
        <f t="shared" si="4"/>
        <v xml:space="preserve">{Your dev ID here} </v>
      </c>
      <c r="C57" s="76" t="str">
        <f t="shared" si="5"/>
        <v>{Your dev Secret}</v>
      </c>
      <c r="D57" s="76" t="str">
        <f t="shared" si="6"/>
        <v>{Test Merchant Terminal Token}</v>
      </c>
      <c r="E57" s="76" t="str">
        <f t="shared" si="7"/>
        <v>{Your POS ID/NAME Here}</v>
      </c>
      <c r="F57" s="76" t="str">
        <f t="shared" si="8"/>
        <v>{Test Merchant ID}</v>
      </c>
      <c r="G57" s="19" t="s">
        <v>68</v>
      </c>
      <c r="H57" s="19">
        <v>8.48</v>
      </c>
      <c r="I57" s="19">
        <v>0</v>
      </c>
      <c r="J57" s="19">
        <v>0</v>
      </c>
      <c r="K57" s="76" t="str">
        <f t="shared" si="9"/>
        <v>{Your Currency}</v>
      </c>
      <c r="L57" s="82" t="s">
        <v>63</v>
      </c>
      <c r="M57" s="19" t="str">
        <f t="shared" si="10"/>
        <v>{Your trade no}</v>
      </c>
      <c r="N57" s="164"/>
      <c r="O57" s="78">
        <v>10015</v>
      </c>
      <c r="P57" s="78" t="s">
        <v>64</v>
      </c>
      <c r="Q57" s="164"/>
    </row>
    <row r="58" spans="1:17" x14ac:dyDescent="0.3">
      <c r="A58" s="75">
        <v>200000051</v>
      </c>
      <c r="B58" s="76" t="str">
        <f t="shared" si="4"/>
        <v xml:space="preserve">{Your dev ID here} </v>
      </c>
      <c r="C58" s="76" t="str">
        <f t="shared" si="5"/>
        <v>{Your dev Secret}</v>
      </c>
      <c r="D58" s="76" t="str">
        <f t="shared" si="6"/>
        <v>{Test Merchant Terminal Token}</v>
      </c>
      <c r="E58" s="76" t="str">
        <f t="shared" si="7"/>
        <v>{Your POS ID/NAME Here}</v>
      </c>
      <c r="F58" s="76" t="str">
        <f t="shared" si="8"/>
        <v>{Test Merchant ID}</v>
      </c>
      <c r="G58" s="19" t="s">
        <v>69</v>
      </c>
      <c r="H58" s="19">
        <v>8.58</v>
      </c>
      <c r="I58" s="19">
        <v>0</v>
      </c>
      <c r="J58" s="19">
        <v>0</v>
      </c>
      <c r="K58" s="76" t="str">
        <f t="shared" si="9"/>
        <v>{Your Currency}</v>
      </c>
      <c r="L58" s="82" t="s">
        <v>63</v>
      </c>
      <c r="M58" s="19" t="str">
        <f t="shared" si="10"/>
        <v>{Your trade no}</v>
      </c>
      <c r="N58" s="164"/>
      <c r="O58" s="78">
        <v>10015</v>
      </c>
      <c r="P58" s="78" t="s">
        <v>64</v>
      </c>
      <c r="Q58" s="164"/>
    </row>
    <row r="59" spans="1:17" x14ac:dyDescent="0.3">
      <c r="A59" s="75">
        <v>200000051</v>
      </c>
      <c r="B59" s="76" t="str">
        <f t="shared" si="4"/>
        <v xml:space="preserve">{Your dev ID here} </v>
      </c>
      <c r="C59" s="76" t="str">
        <f t="shared" si="5"/>
        <v>{Your dev Secret}</v>
      </c>
      <c r="D59" s="76" t="str">
        <f t="shared" si="6"/>
        <v>{Test Merchant Terminal Token}</v>
      </c>
      <c r="E59" s="76" t="str">
        <f t="shared" si="7"/>
        <v>{Your POS ID/NAME Here}</v>
      </c>
      <c r="F59" s="76" t="str">
        <f t="shared" si="8"/>
        <v>{Test Merchant ID}</v>
      </c>
      <c r="G59" s="19" t="s">
        <v>70</v>
      </c>
      <c r="H59" s="19">
        <v>8.68</v>
      </c>
      <c r="I59" s="19">
        <v>0</v>
      </c>
      <c r="J59" s="19">
        <v>0</v>
      </c>
      <c r="K59" s="76" t="str">
        <f t="shared" si="9"/>
        <v>{Your Currency}</v>
      </c>
      <c r="L59" s="82" t="s">
        <v>63</v>
      </c>
      <c r="M59" s="19" t="str">
        <f t="shared" si="10"/>
        <v>{Your trade no}</v>
      </c>
      <c r="N59" s="164"/>
      <c r="O59" s="78">
        <v>10015</v>
      </c>
      <c r="P59" s="78" t="s">
        <v>64</v>
      </c>
      <c r="Q59" s="164"/>
    </row>
    <row r="60" spans="1:17" x14ac:dyDescent="0.3">
      <c r="A60" s="79" t="s">
        <v>112</v>
      </c>
      <c r="B60" s="79"/>
      <c r="C60" s="80"/>
      <c r="D60" s="76"/>
      <c r="E60" s="76"/>
      <c r="F60" s="76"/>
      <c r="K60" s="76"/>
      <c r="N60" s="164"/>
      <c r="O60" s="78"/>
      <c r="P60" s="78"/>
      <c r="Q60" s="164"/>
    </row>
    <row r="61" spans="1:17" x14ac:dyDescent="0.3">
      <c r="A61" s="75">
        <v>210000001</v>
      </c>
      <c r="B61" s="76" t="str">
        <f>Global_ClientID</f>
        <v xml:space="preserve">{Your dev ID here} </v>
      </c>
      <c r="C61" s="76" t="str">
        <f>Global_ClientSecret</f>
        <v>{Your dev Secret}</v>
      </c>
      <c r="D61" s="76" t="str">
        <f>Global_Token</f>
        <v>{Test Merchant Terminal Token}</v>
      </c>
      <c r="E61" s="76" t="str">
        <f>Global_POSID</f>
        <v>{Your POS ID/NAME Here}</v>
      </c>
      <c r="F61" s="76" t="str">
        <f>Global_MID</f>
        <v>{Test Merchant ID}</v>
      </c>
      <c r="G61" s="19" t="s">
        <v>46</v>
      </c>
      <c r="H61" s="19">
        <v>9.09</v>
      </c>
      <c r="I61" s="19">
        <v>0</v>
      </c>
      <c r="J61" s="19">
        <v>0</v>
      </c>
      <c r="K61" s="76" t="str">
        <f>Global_Currency</f>
        <v>{Your Currency}</v>
      </c>
      <c r="M61" s="19" t="str">
        <f>Global_TRADENO</f>
        <v>{Your trade no}</v>
      </c>
      <c r="N61" s="164" t="s">
        <v>500</v>
      </c>
      <c r="O61" s="78">
        <v>200</v>
      </c>
      <c r="P61" s="78" t="s">
        <v>71</v>
      </c>
      <c r="Q61" s="164"/>
    </row>
    <row r="62" spans="1:17" x14ac:dyDescent="0.3">
      <c r="A62" s="75">
        <v>210000002</v>
      </c>
      <c r="B62" s="76" t="str">
        <f>Global_ClientID</f>
        <v xml:space="preserve">{Your dev ID here} </v>
      </c>
      <c r="C62" s="76" t="str">
        <f>Global_ClientSecret</f>
        <v>{Your dev Secret}</v>
      </c>
      <c r="D62" s="76" t="str">
        <f>Global_Token</f>
        <v>{Test Merchant Terminal Token}</v>
      </c>
      <c r="E62" s="76" t="str">
        <f>Global_POSID</f>
        <v>{Your POS ID/NAME Here}</v>
      </c>
      <c r="F62" s="76" t="str">
        <f>Global_MID</f>
        <v>{Test Merchant ID}</v>
      </c>
      <c r="G62" s="19" t="s">
        <v>62</v>
      </c>
      <c r="H62" s="19">
        <v>9.09</v>
      </c>
      <c r="I62" s="19">
        <v>0</v>
      </c>
      <c r="J62" s="19">
        <v>0</v>
      </c>
      <c r="K62" s="76" t="str">
        <f>Global_Currency</f>
        <v>{Your Currency}</v>
      </c>
      <c r="L62" s="19" t="s">
        <v>472</v>
      </c>
      <c r="M62" s="19" t="str">
        <f>Global_TRADENO</f>
        <v>{Your trade no}</v>
      </c>
      <c r="N62" s="164" t="s">
        <v>501</v>
      </c>
      <c r="O62" s="78">
        <v>10104</v>
      </c>
      <c r="P62" s="78" t="s">
        <v>72</v>
      </c>
      <c r="Q62" s="164"/>
    </row>
    <row r="63" spans="1:17" x14ac:dyDescent="0.3">
      <c r="A63" s="79" t="s">
        <v>113</v>
      </c>
      <c r="B63" s="79"/>
      <c r="C63" s="80"/>
      <c r="D63" s="76"/>
      <c r="E63" s="76"/>
      <c r="F63" s="76"/>
      <c r="K63" s="76"/>
      <c r="N63" s="164"/>
      <c r="O63" s="78"/>
      <c r="P63" s="78"/>
      <c r="Q63" s="164"/>
    </row>
    <row r="64" spans="1:17" x14ac:dyDescent="0.3">
      <c r="A64" s="75">
        <v>210000011</v>
      </c>
      <c r="B64" s="76" t="str">
        <f>Global_ClientID</f>
        <v xml:space="preserve">{Your dev ID here} </v>
      </c>
      <c r="C64" s="76" t="str">
        <f>Global_ClientSecret</f>
        <v>{Your dev Secret}</v>
      </c>
      <c r="D64" s="76" t="str">
        <f>Global_Token</f>
        <v>{Test Merchant Terminal Token}</v>
      </c>
      <c r="E64" s="76" t="str">
        <f>Global_POSID</f>
        <v>{Your POS ID/NAME Here}</v>
      </c>
      <c r="F64" s="76" t="str">
        <f>Global_MID</f>
        <v>{Test Merchant ID}</v>
      </c>
      <c r="G64" s="19" t="s">
        <v>46</v>
      </c>
      <c r="H64" s="19">
        <v>9</v>
      </c>
      <c r="I64" s="19">
        <v>0</v>
      </c>
      <c r="J64" s="19">
        <v>0</v>
      </c>
      <c r="K64" s="76" t="str">
        <f>Global_Currency</f>
        <v>{Your Currency}</v>
      </c>
      <c r="M64" s="19" t="str">
        <f>Global_TRADENO</f>
        <v>{Your trade no}</v>
      </c>
      <c r="N64" s="164" t="s">
        <v>500</v>
      </c>
      <c r="O64" s="78">
        <v>200</v>
      </c>
      <c r="P64" s="78" t="s">
        <v>73</v>
      </c>
      <c r="Q64" s="164"/>
    </row>
    <row r="65" spans="1:17" x14ac:dyDescent="0.3">
      <c r="A65" s="75">
        <v>210000012</v>
      </c>
      <c r="B65" s="76" t="str">
        <f>Global_ClientID</f>
        <v xml:space="preserve">{Your dev ID here} </v>
      </c>
      <c r="C65" s="76" t="str">
        <f>Global_ClientSecret</f>
        <v>{Your dev Secret}</v>
      </c>
      <c r="D65" s="76" t="str">
        <f>Global_Token</f>
        <v>{Test Merchant Terminal Token}</v>
      </c>
      <c r="E65" s="76" t="str">
        <f>Global_POSID</f>
        <v>{Your POS ID/NAME Here}</v>
      </c>
      <c r="F65" s="76" t="str">
        <f>Global_MID</f>
        <v>{Test Merchant ID}</v>
      </c>
      <c r="G65" s="19" t="s">
        <v>65</v>
      </c>
      <c r="H65" s="19">
        <v>9</v>
      </c>
      <c r="I65" s="19">
        <v>0</v>
      </c>
      <c r="J65" s="19">
        <v>0</v>
      </c>
      <c r="K65" s="76" t="str">
        <f>Global_Currency</f>
        <v>{Your Currency}</v>
      </c>
      <c r="L65" s="19" t="s">
        <v>473</v>
      </c>
      <c r="M65" s="19" t="str">
        <f>Global_TRADENO</f>
        <v>{Your trade no}</v>
      </c>
      <c r="N65" s="164" t="s">
        <v>502</v>
      </c>
      <c r="O65" s="78">
        <v>10104</v>
      </c>
      <c r="P65" s="78" t="s">
        <v>72</v>
      </c>
      <c r="Q65" s="164"/>
    </row>
    <row r="66" spans="1:17" x14ac:dyDescent="0.3">
      <c r="A66" s="79" t="s">
        <v>114</v>
      </c>
      <c r="B66" s="79"/>
      <c r="C66" s="80"/>
      <c r="D66" s="76"/>
      <c r="E66" s="76"/>
      <c r="F66" s="76"/>
      <c r="K66" s="76"/>
      <c r="N66" s="164"/>
      <c r="O66" s="78"/>
      <c r="P66" s="78"/>
      <c r="Q66" s="164"/>
    </row>
    <row r="67" spans="1:17" x14ac:dyDescent="0.3">
      <c r="A67" s="75">
        <v>220000001</v>
      </c>
      <c r="B67" s="76" t="str">
        <f>Global_ClientID</f>
        <v xml:space="preserve">{Your dev ID here} </v>
      </c>
      <c r="C67" s="76" t="str">
        <f>Global_ClientSecret</f>
        <v>{Your dev Secret}</v>
      </c>
      <c r="D67" s="76" t="str">
        <f>Global_Token</f>
        <v>{Test Merchant Terminal Token}</v>
      </c>
      <c r="E67" s="76" t="str">
        <f>Global_POSID</f>
        <v>{Your POS ID/NAME Here}</v>
      </c>
      <c r="F67" s="76" t="str">
        <f>Global_MID</f>
        <v>{Test Merchant ID}</v>
      </c>
      <c r="G67" s="19" t="s">
        <v>46</v>
      </c>
      <c r="H67" s="19">
        <v>10.1</v>
      </c>
      <c r="I67" s="19">
        <v>0</v>
      </c>
      <c r="J67" s="19">
        <v>0</v>
      </c>
      <c r="K67" s="76" t="str">
        <f>Global_Currency</f>
        <v>{Your Currency}</v>
      </c>
      <c r="M67" s="19" t="str">
        <f>Global_TRADENO</f>
        <v>{Your trade no}</v>
      </c>
      <c r="N67" s="164" t="s">
        <v>503</v>
      </c>
      <c r="O67" s="78">
        <v>200</v>
      </c>
      <c r="P67" s="78" t="s">
        <v>71</v>
      </c>
      <c r="Q67" s="164"/>
    </row>
    <row r="68" spans="1:17" x14ac:dyDescent="0.3">
      <c r="A68" s="75">
        <v>220000002</v>
      </c>
      <c r="B68" s="76" t="str">
        <f>Global_ClientID</f>
        <v xml:space="preserve">{Your dev ID here} </v>
      </c>
      <c r="C68" s="76" t="str">
        <f>Global_ClientSecret</f>
        <v>{Your dev Secret}</v>
      </c>
      <c r="D68" s="76" t="str">
        <f>Global_Token</f>
        <v>{Test Merchant Terminal Token}</v>
      </c>
      <c r="E68" s="76" t="str">
        <f>Global_POSID</f>
        <v>{Your POS ID/NAME Here}</v>
      </c>
      <c r="F68" s="76" t="str">
        <f>Global_MID</f>
        <v>{Test Merchant ID}</v>
      </c>
      <c r="G68" s="19" t="s">
        <v>62</v>
      </c>
      <c r="H68" s="19">
        <v>10.1</v>
      </c>
      <c r="I68" s="19">
        <v>0</v>
      </c>
      <c r="J68" s="19">
        <v>0</v>
      </c>
      <c r="K68" s="76" t="str">
        <f>Global_Currency</f>
        <v>{Your Currency}</v>
      </c>
      <c r="L68" s="19" t="s">
        <v>474</v>
      </c>
      <c r="M68" s="19" t="str">
        <f>Global_TRADENO</f>
        <v>{Your trade no}</v>
      </c>
      <c r="N68" s="164" t="s">
        <v>504</v>
      </c>
      <c r="O68" s="78">
        <v>200</v>
      </c>
      <c r="P68" s="78" t="s">
        <v>71</v>
      </c>
      <c r="Q68" s="164"/>
    </row>
    <row r="69" spans="1:17" x14ac:dyDescent="0.3">
      <c r="A69" s="75">
        <v>220000003</v>
      </c>
      <c r="B69" s="76" t="str">
        <f>Global_ClientID</f>
        <v xml:space="preserve">{Your dev ID here} </v>
      </c>
      <c r="C69" s="76" t="str">
        <f>Global_ClientSecret</f>
        <v>{Your dev Secret}</v>
      </c>
      <c r="D69" s="76" t="str">
        <f>Global_Token</f>
        <v>{Test Merchant Terminal Token}</v>
      </c>
      <c r="E69" s="76" t="str">
        <f>Global_POSID</f>
        <v>{Your POS ID/NAME Here}</v>
      </c>
      <c r="F69" s="76" t="str">
        <f>Global_MID</f>
        <v>{Test Merchant ID}</v>
      </c>
      <c r="G69" s="19" t="s">
        <v>62</v>
      </c>
      <c r="H69" s="19">
        <v>10.1</v>
      </c>
      <c r="I69" s="19">
        <v>0</v>
      </c>
      <c r="J69" s="19">
        <v>0</v>
      </c>
      <c r="K69" s="76" t="str">
        <f>Global_Currency</f>
        <v>{Your Currency}</v>
      </c>
      <c r="L69" s="19" t="s">
        <v>474</v>
      </c>
      <c r="M69" s="19" t="str">
        <f>Global_TRADENO</f>
        <v>{Your trade no}</v>
      </c>
      <c r="N69" s="164" t="s">
        <v>505</v>
      </c>
      <c r="O69" s="78">
        <v>10053</v>
      </c>
      <c r="P69" s="78" t="s">
        <v>74</v>
      </c>
      <c r="Q69" s="164"/>
    </row>
    <row r="70" spans="1:17" x14ac:dyDescent="0.3">
      <c r="A70" s="79" t="s">
        <v>115</v>
      </c>
      <c r="B70" s="79"/>
      <c r="C70" s="80"/>
      <c r="D70" s="76"/>
      <c r="E70" s="76"/>
      <c r="F70" s="76"/>
      <c r="K70" s="76"/>
      <c r="N70" s="164"/>
      <c r="O70" s="78"/>
      <c r="P70" s="78"/>
      <c r="Q70" s="164"/>
    </row>
    <row r="71" spans="1:17" x14ac:dyDescent="0.3">
      <c r="A71" s="75">
        <v>230000001</v>
      </c>
      <c r="B71" s="76" t="str">
        <f>Global_ClientID</f>
        <v xml:space="preserve">{Your dev ID here} </v>
      </c>
      <c r="C71" s="76" t="str">
        <f>Global_ClientSecret</f>
        <v>{Your dev Secret}</v>
      </c>
      <c r="D71" s="76" t="str">
        <f>Global_Token</f>
        <v>{Test Merchant Terminal Token}</v>
      </c>
      <c r="E71" s="76" t="str">
        <f>Global_POSID</f>
        <v>{Your POS ID/NAME Here}</v>
      </c>
      <c r="F71" s="76" t="str">
        <f>Global_MID</f>
        <v>{Test Merchant ID}</v>
      </c>
      <c r="G71" s="19" t="s">
        <v>46</v>
      </c>
      <c r="H71" s="19">
        <v>11.11</v>
      </c>
      <c r="I71" s="19">
        <v>0</v>
      </c>
      <c r="J71" s="19">
        <v>0</v>
      </c>
      <c r="K71" s="76" t="str">
        <f>Global_Currency</f>
        <v>{Your Currency}</v>
      </c>
      <c r="M71" s="19" t="str">
        <f>Global_TRADENO</f>
        <v>{Your trade no}</v>
      </c>
      <c r="N71" s="164" t="s">
        <v>503</v>
      </c>
      <c r="O71" s="78">
        <v>200</v>
      </c>
      <c r="P71" s="78" t="s">
        <v>71</v>
      </c>
      <c r="Q71" s="164"/>
    </row>
    <row r="72" spans="1:17" x14ac:dyDescent="0.3">
      <c r="A72" s="75">
        <v>230000002</v>
      </c>
      <c r="B72" s="76" t="str">
        <f>Global_ClientID</f>
        <v xml:space="preserve">{Your dev ID here} </v>
      </c>
      <c r="C72" s="76" t="str">
        <f>Global_ClientSecret</f>
        <v>{Your dev Secret}</v>
      </c>
      <c r="D72" s="76" t="str">
        <f>Global_Token</f>
        <v>{Test Merchant Terminal Token}</v>
      </c>
      <c r="E72" s="76" t="str">
        <f>Global_POSID</f>
        <v>{Your POS ID/NAME Here}</v>
      </c>
      <c r="F72" s="76" t="str">
        <f>Global_MID</f>
        <v>{Test Merchant ID}</v>
      </c>
      <c r="G72" s="19" t="s">
        <v>62</v>
      </c>
      <c r="H72" s="19">
        <v>10</v>
      </c>
      <c r="I72" s="19">
        <v>0</v>
      </c>
      <c r="J72" s="19">
        <v>0</v>
      </c>
      <c r="K72" s="76" t="str">
        <f>Global_Currency</f>
        <v>{Your Currency}</v>
      </c>
      <c r="L72" s="19" t="s">
        <v>506</v>
      </c>
      <c r="M72" s="19" t="str">
        <f>Global_TRADENO</f>
        <v>{Your trade no}</v>
      </c>
      <c r="N72" s="164" t="s">
        <v>504</v>
      </c>
      <c r="O72" s="78">
        <v>200</v>
      </c>
      <c r="P72" s="78" t="s">
        <v>71</v>
      </c>
      <c r="Q72" s="164"/>
    </row>
    <row r="73" spans="1:17" x14ac:dyDescent="0.3">
      <c r="A73" s="75">
        <v>230000003</v>
      </c>
      <c r="B73" s="76" t="str">
        <f>Global_ClientID</f>
        <v xml:space="preserve">{Your dev ID here} </v>
      </c>
      <c r="C73" s="76" t="str">
        <f>Global_ClientSecret</f>
        <v>{Your dev Secret}</v>
      </c>
      <c r="D73" s="76" t="str">
        <f>Global_Token</f>
        <v>{Test Merchant Terminal Token}</v>
      </c>
      <c r="E73" s="76" t="str">
        <f>Global_POSID</f>
        <v>{Your POS ID/NAME Here}</v>
      </c>
      <c r="F73" s="76" t="str">
        <f>Global_MID</f>
        <v>{Test Merchant ID}</v>
      </c>
      <c r="G73" s="19" t="s">
        <v>65</v>
      </c>
      <c r="H73" s="19">
        <v>1.1100000000000001</v>
      </c>
      <c r="I73" s="19">
        <v>0</v>
      </c>
      <c r="J73" s="19">
        <v>0</v>
      </c>
      <c r="K73" s="76" t="str">
        <f>Global_Currency</f>
        <v>{Your Currency}</v>
      </c>
      <c r="L73" s="19" t="s">
        <v>475</v>
      </c>
      <c r="M73" s="19" t="str">
        <f>Global_TRADENO</f>
        <v>{Your trade no}</v>
      </c>
      <c r="N73" s="164" t="s">
        <v>507</v>
      </c>
      <c r="O73" s="78">
        <v>10053</v>
      </c>
      <c r="P73" s="78" t="s">
        <v>74</v>
      </c>
      <c r="Q73" s="164"/>
    </row>
    <row r="74" spans="1:17" x14ac:dyDescent="0.3">
      <c r="A74" s="79" t="s">
        <v>116</v>
      </c>
      <c r="B74" s="79"/>
      <c r="C74" s="80"/>
      <c r="D74" s="76"/>
      <c r="E74" s="76"/>
      <c r="F74" s="76"/>
      <c r="K74" s="76"/>
      <c r="N74" s="164"/>
      <c r="O74" s="78"/>
      <c r="P74" s="78"/>
      <c r="Q74" s="164"/>
    </row>
    <row r="75" spans="1:17" x14ac:dyDescent="0.3">
      <c r="A75" s="75">
        <v>240000001</v>
      </c>
      <c r="B75" s="76" t="str">
        <f>Global_ClientID</f>
        <v xml:space="preserve">{Your dev ID here} </v>
      </c>
      <c r="C75" s="76" t="str">
        <f>Global_ClientSecret</f>
        <v>{Your dev Secret}</v>
      </c>
      <c r="D75" s="76" t="str">
        <f>Global_Token</f>
        <v>{Test Merchant Terminal Token}</v>
      </c>
      <c r="E75" s="76" t="str">
        <f>Global_POSID</f>
        <v>{Your POS ID/NAME Here}</v>
      </c>
      <c r="F75" s="76" t="str">
        <f>Global_MID</f>
        <v>{Test Merchant ID}</v>
      </c>
      <c r="G75" s="19" t="s">
        <v>46</v>
      </c>
      <c r="H75" s="19">
        <v>12.12</v>
      </c>
      <c r="I75" s="19">
        <v>0</v>
      </c>
      <c r="J75" s="19">
        <v>0</v>
      </c>
      <c r="K75" s="76" t="str">
        <f>Global_Currency</f>
        <v>{Your Currency}</v>
      </c>
      <c r="M75" s="19" t="str">
        <f>Global_TRADENO</f>
        <v>{Your trade no}</v>
      </c>
      <c r="N75" s="164" t="s">
        <v>503</v>
      </c>
      <c r="O75" s="78">
        <v>200</v>
      </c>
      <c r="P75" s="78" t="s">
        <v>73</v>
      </c>
      <c r="Q75" s="164"/>
    </row>
    <row r="76" spans="1:17" ht="18" x14ac:dyDescent="0.3">
      <c r="A76" s="75">
        <v>240000002</v>
      </c>
      <c r="B76" s="76" t="str">
        <f>Global_ClientID</f>
        <v xml:space="preserve">{Your dev ID here} </v>
      </c>
      <c r="C76" s="76" t="str">
        <f>Global_ClientSecret</f>
        <v>{Your dev Secret}</v>
      </c>
      <c r="D76" s="76" t="str">
        <f>Global_Token</f>
        <v>{Test Merchant Terminal Token}</v>
      </c>
      <c r="E76" s="76" t="str">
        <f>Global_POSID</f>
        <v>{Your POS ID/NAME Here}</v>
      </c>
      <c r="F76" s="76" t="str">
        <f>Global_MID</f>
        <v>{Test Merchant ID}</v>
      </c>
      <c r="G76" s="19" t="s">
        <v>65</v>
      </c>
      <c r="H76" s="19">
        <v>12.12</v>
      </c>
      <c r="I76" s="19">
        <v>0</v>
      </c>
      <c r="J76" s="19">
        <v>0</v>
      </c>
      <c r="K76" s="76" t="str">
        <f>Global_Currency</f>
        <v>{Your Currency}</v>
      </c>
      <c r="L76" s="19" t="s">
        <v>476</v>
      </c>
      <c r="M76" s="19" t="str">
        <f>Global_TRADENO</f>
        <v>{Your trade no}</v>
      </c>
      <c r="N76" s="164" t="s">
        <v>508</v>
      </c>
      <c r="O76" s="78">
        <v>10059</v>
      </c>
      <c r="P76" s="78" t="s">
        <v>75</v>
      </c>
      <c r="Q76" s="164"/>
    </row>
    <row r="77" spans="1:17" x14ac:dyDescent="0.3">
      <c r="A77" s="79" t="s">
        <v>117</v>
      </c>
      <c r="B77" s="79"/>
      <c r="C77" s="80"/>
      <c r="D77" s="76"/>
      <c r="E77" s="76"/>
      <c r="F77" s="76"/>
      <c r="K77" s="76"/>
      <c r="N77" s="164"/>
      <c r="O77" s="78"/>
      <c r="P77" s="78"/>
      <c r="Q77" s="164"/>
    </row>
    <row r="78" spans="1:17" x14ac:dyDescent="0.3">
      <c r="A78" s="75">
        <v>250000001</v>
      </c>
      <c r="B78" s="76" t="str">
        <f>Global_ClientID</f>
        <v xml:space="preserve">{Your dev ID here} </v>
      </c>
      <c r="C78" s="76" t="str">
        <f>Global_ClientSecret</f>
        <v>{Your dev Secret}</v>
      </c>
      <c r="D78" s="76" t="str">
        <f>Global_Token</f>
        <v>{Test Merchant Terminal Token}</v>
      </c>
      <c r="E78" s="76" t="str">
        <f>Global_POSID</f>
        <v>{Your POS ID/NAME Here}</v>
      </c>
      <c r="F78" s="76" t="str">
        <f>Global_MID</f>
        <v>{Test Merchant ID}</v>
      </c>
      <c r="G78" s="19" t="s">
        <v>46</v>
      </c>
      <c r="H78" s="19">
        <v>13.13</v>
      </c>
      <c r="I78" s="19">
        <v>0</v>
      </c>
      <c r="J78" s="19">
        <v>0</v>
      </c>
      <c r="K78" s="76" t="str">
        <f>Global_Currency</f>
        <v>{Your Currency}</v>
      </c>
      <c r="M78" s="19" t="str">
        <f>Global_TRADENO</f>
        <v>{Your trade no}</v>
      </c>
      <c r="N78" s="164" t="s">
        <v>503</v>
      </c>
      <c r="O78" s="78">
        <v>200</v>
      </c>
      <c r="P78" s="78" t="s">
        <v>71</v>
      </c>
      <c r="Q78" s="164"/>
    </row>
    <row r="79" spans="1:17" ht="28.5" x14ac:dyDescent="0.3">
      <c r="A79" s="75">
        <v>250000002</v>
      </c>
      <c r="B79" s="76" t="str">
        <f>Global_ClientID</f>
        <v xml:space="preserve">{Your dev ID here} </v>
      </c>
      <c r="C79" s="76" t="str">
        <f>Global_ClientSecret</f>
        <v>{Your dev Secret}</v>
      </c>
      <c r="D79" s="76" t="str">
        <f>Global_Token</f>
        <v>{Test Merchant Terminal Token}</v>
      </c>
      <c r="E79" s="76" t="str">
        <f>Global_POSID</f>
        <v>{Your POS ID/NAME Here}</v>
      </c>
      <c r="F79" s="76" t="str">
        <f>Global_MID</f>
        <v>{Test Merchant ID}</v>
      </c>
      <c r="G79" s="19" t="s">
        <v>65</v>
      </c>
      <c r="H79" s="19">
        <v>12.13</v>
      </c>
      <c r="I79" s="19">
        <v>0</v>
      </c>
      <c r="J79" s="19">
        <v>0</v>
      </c>
      <c r="K79" s="76" t="str">
        <f>Global_Currency</f>
        <v>{Your Currency}</v>
      </c>
      <c r="L79" s="19" t="s">
        <v>477</v>
      </c>
      <c r="M79" s="19" t="str">
        <f>Global_TRADENO</f>
        <v>{Your trade no}</v>
      </c>
      <c r="N79" s="164" t="s">
        <v>509</v>
      </c>
      <c r="O79" s="78">
        <v>10054</v>
      </c>
      <c r="P79" s="78" t="s">
        <v>76</v>
      </c>
      <c r="Q79" s="164"/>
    </row>
    <row r="80" spans="1:17" x14ac:dyDescent="0.3">
      <c r="A80" s="79" t="s">
        <v>118</v>
      </c>
      <c r="B80" s="79"/>
      <c r="C80" s="80"/>
      <c r="D80" s="76"/>
      <c r="E80" s="76"/>
      <c r="F80" s="76"/>
      <c r="K80" s="76"/>
      <c r="N80" s="164"/>
      <c r="O80" s="78"/>
      <c r="P80" s="78"/>
      <c r="Q80" s="164"/>
    </row>
    <row r="81" spans="1:17" x14ac:dyDescent="0.3">
      <c r="A81" s="75">
        <v>260000001</v>
      </c>
      <c r="B81" s="76" t="str">
        <f>Global_ClientID</f>
        <v xml:space="preserve">{Your dev ID here} </v>
      </c>
      <c r="C81" s="76" t="str">
        <f>Global_ClientSecret</f>
        <v>{Your dev Secret}</v>
      </c>
      <c r="D81" s="76" t="str">
        <f>Global_Token</f>
        <v>{Test Merchant Terminal Token}</v>
      </c>
      <c r="E81" s="76" t="str">
        <f>Global_POSID</f>
        <v>{Your POS ID/NAME Here}</v>
      </c>
      <c r="F81" s="76" t="str">
        <f>Global_MID</f>
        <v>{Test Merchant ID}</v>
      </c>
      <c r="G81" s="19" t="s">
        <v>46</v>
      </c>
      <c r="H81" s="19">
        <v>14.14</v>
      </c>
      <c r="I81" s="19">
        <v>0</v>
      </c>
      <c r="J81" s="19">
        <v>0</v>
      </c>
      <c r="K81" s="76" t="str">
        <f>Global_Currency</f>
        <v>{Your Currency}</v>
      </c>
      <c r="M81" s="19" t="str">
        <f>Global_TRADENO</f>
        <v>{Your trade no}</v>
      </c>
      <c r="N81" s="164" t="s">
        <v>503</v>
      </c>
      <c r="O81" s="78">
        <v>200</v>
      </c>
      <c r="P81" s="78" t="s">
        <v>71</v>
      </c>
      <c r="Q81" s="164"/>
    </row>
    <row r="82" spans="1:17" ht="28.5" x14ac:dyDescent="0.3">
      <c r="A82" s="75">
        <v>260000002</v>
      </c>
      <c r="B82" s="76" t="str">
        <f>Global_ClientID</f>
        <v xml:space="preserve">{Your dev ID here} </v>
      </c>
      <c r="C82" s="76" t="str">
        <f>Global_ClientSecret</f>
        <v>{Your dev Secret}</v>
      </c>
      <c r="D82" s="76" t="str">
        <f>Global_Token</f>
        <v>{Test Merchant Terminal Token}</v>
      </c>
      <c r="E82" s="76" t="str">
        <f>Global_POSID</f>
        <v>{Your POS ID/NAME Here}</v>
      </c>
      <c r="F82" s="76" t="str">
        <f>Global_MID</f>
        <v>{Test Merchant ID}</v>
      </c>
      <c r="G82" s="19" t="s">
        <v>62</v>
      </c>
      <c r="H82" s="19">
        <v>15</v>
      </c>
      <c r="I82" s="19">
        <v>0</v>
      </c>
      <c r="J82" s="19">
        <v>0</v>
      </c>
      <c r="K82" s="76" t="str">
        <f>Global_Currency</f>
        <v>{Your Currency}</v>
      </c>
      <c r="L82" s="19" t="s">
        <v>478</v>
      </c>
      <c r="M82" s="19" t="str">
        <f>Global_TRADENO</f>
        <v>{Your trade no}</v>
      </c>
      <c r="N82" s="164" t="s">
        <v>510</v>
      </c>
      <c r="O82" s="78">
        <v>50005</v>
      </c>
      <c r="P82" s="78" t="s">
        <v>77</v>
      </c>
      <c r="Q82" s="164"/>
    </row>
    <row r="83" spans="1:17" x14ac:dyDescent="0.3">
      <c r="A83" s="80"/>
      <c r="B83" s="80"/>
      <c r="C83" s="80"/>
      <c r="D83" s="76"/>
      <c r="E83" s="76"/>
      <c r="F83" s="76"/>
      <c r="K83" s="76"/>
    </row>
  </sheetData>
  <mergeCells count="3">
    <mergeCell ref="A1:D1"/>
    <mergeCell ref="B3:D3"/>
    <mergeCell ref="B5:D5"/>
  </mergeCells>
  <phoneticPr fontId="1" type="noConversion"/>
  <pageMargins left="0.7" right="0.7" top="0.75" bottom="0.75" header="0.3" footer="0.3"/>
  <pageSetup paperSize="9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D7DE9-A5CC-47FB-9832-258484C0E4EF}">
  <sheetPr codeName="Sheet5">
    <outlinePr summaryBelow="0" summaryRight="0"/>
  </sheetPr>
  <dimension ref="A1:G35"/>
  <sheetViews>
    <sheetView topLeftCell="A29" workbookViewId="0">
      <selection activeCell="D11" sqref="D11:D12"/>
    </sheetView>
  </sheetViews>
  <sheetFormatPr defaultColWidth="13.06640625" defaultRowHeight="13.15" x14ac:dyDescent="0.3"/>
  <cols>
    <col min="1" max="1" width="13.06640625" style="17"/>
    <col min="2" max="2" width="13.06640625" style="17" customWidth="1"/>
    <col min="3" max="3" width="43.86328125" style="17" customWidth="1"/>
    <col min="4" max="4" width="28.9296875" style="17" customWidth="1"/>
    <col min="5" max="5" width="42" style="17" customWidth="1"/>
    <col min="6" max="6" width="21.46484375" style="17" customWidth="1"/>
    <col min="7" max="7" width="18.6640625" style="17" customWidth="1"/>
    <col min="8" max="16384" width="13.06640625" style="17"/>
  </cols>
  <sheetData>
    <row r="1" spans="1:7" ht="23.25" x14ac:dyDescent="0.3">
      <c r="A1" s="103" t="s">
        <v>264</v>
      </c>
      <c r="B1" s="103"/>
      <c r="C1" s="103"/>
      <c r="D1" s="103"/>
      <c r="E1" s="103"/>
      <c r="F1" s="103"/>
      <c r="G1" s="103"/>
    </row>
    <row r="2" spans="1:7" ht="13.9" x14ac:dyDescent="0.3">
      <c r="A2" s="106" t="s">
        <v>230</v>
      </c>
      <c r="B2" s="106"/>
      <c r="C2" s="106"/>
      <c r="D2" s="106"/>
      <c r="E2" s="106"/>
      <c r="F2" s="106"/>
      <c r="G2" s="106"/>
    </row>
    <row r="3" spans="1:7" x14ac:dyDescent="0.3">
      <c r="A3" s="18"/>
      <c r="B3" s="18"/>
      <c r="C3" s="18"/>
      <c r="D3" s="18"/>
      <c r="E3" s="18"/>
      <c r="F3" s="18"/>
      <c r="G3" s="18"/>
    </row>
    <row r="4" spans="1:7" ht="15.75" x14ac:dyDescent="0.3">
      <c r="A4" s="68" t="s">
        <v>148</v>
      </c>
      <c r="B4" s="68" t="s">
        <v>195</v>
      </c>
      <c r="C4" s="68" t="s">
        <v>196</v>
      </c>
      <c r="D4" s="68" t="s">
        <v>197</v>
      </c>
      <c r="E4" s="68" t="s">
        <v>198</v>
      </c>
      <c r="F4" s="68" t="s">
        <v>199</v>
      </c>
      <c r="G4" s="68" t="s">
        <v>200</v>
      </c>
    </row>
    <row r="5" spans="1:7" ht="14.25" x14ac:dyDescent="0.3">
      <c r="A5" s="69" t="s">
        <v>149</v>
      </c>
      <c r="B5" s="67" t="s">
        <v>46</v>
      </c>
      <c r="C5" s="70" t="s">
        <v>233</v>
      </c>
      <c r="D5" s="67" t="s">
        <v>234</v>
      </c>
      <c r="E5" s="70" t="s">
        <v>235</v>
      </c>
      <c r="F5" s="67" t="s">
        <v>201</v>
      </c>
      <c r="G5" s="67"/>
    </row>
    <row r="6" spans="1:7" ht="28.5" x14ac:dyDescent="0.3">
      <c r="A6" s="69" t="s">
        <v>150</v>
      </c>
      <c r="B6" s="67" t="s">
        <v>46</v>
      </c>
      <c r="C6" s="70" t="s">
        <v>151</v>
      </c>
      <c r="D6" s="67" t="s">
        <v>234</v>
      </c>
      <c r="E6" s="70" t="s">
        <v>235</v>
      </c>
      <c r="F6" s="67" t="s">
        <v>202</v>
      </c>
      <c r="G6" s="67"/>
    </row>
    <row r="7" spans="1:7" ht="28.5" x14ac:dyDescent="0.3">
      <c r="A7" s="71" t="s">
        <v>152</v>
      </c>
      <c r="B7" s="72" t="s">
        <v>46</v>
      </c>
      <c r="C7" s="73" t="s">
        <v>231</v>
      </c>
      <c r="D7" s="72" t="s">
        <v>234</v>
      </c>
      <c r="E7" s="73" t="s">
        <v>236</v>
      </c>
      <c r="F7" s="72" t="s">
        <v>203</v>
      </c>
      <c r="G7" s="67"/>
    </row>
    <row r="8" spans="1:7" ht="27.4" x14ac:dyDescent="0.3">
      <c r="A8" s="69" t="s">
        <v>153</v>
      </c>
      <c r="B8" s="67" t="s">
        <v>204</v>
      </c>
      <c r="C8" s="70" t="s">
        <v>237</v>
      </c>
      <c r="D8" s="67" t="s">
        <v>238</v>
      </c>
      <c r="E8" s="70" t="s">
        <v>235</v>
      </c>
      <c r="F8" s="67" t="s">
        <v>205</v>
      </c>
      <c r="G8" s="67"/>
    </row>
    <row r="9" spans="1:7" ht="14.25" x14ac:dyDescent="0.3">
      <c r="A9" s="104" t="s">
        <v>154</v>
      </c>
      <c r="B9" s="102" t="s">
        <v>65</v>
      </c>
      <c r="C9" s="69" t="s">
        <v>206</v>
      </c>
      <c r="D9" s="102" t="s">
        <v>239</v>
      </c>
      <c r="E9" s="105" t="s">
        <v>235</v>
      </c>
      <c r="F9" s="102" t="s">
        <v>207</v>
      </c>
      <c r="G9" s="102"/>
    </row>
    <row r="10" spans="1:7" ht="28.5" x14ac:dyDescent="0.3">
      <c r="A10" s="104"/>
      <c r="B10" s="102"/>
      <c r="C10" s="67" t="s">
        <v>240</v>
      </c>
      <c r="D10" s="102"/>
      <c r="E10" s="105"/>
      <c r="F10" s="102"/>
      <c r="G10" s="102"/>
    </row>
    <row r="11" spans="1:7" ht="14.25" x14ac:dyDescent="0.3">
      <c r="A11" s="104" t="s">
        <v>155</v>
      </c>
      <c r="B11" s="102" t="s">
        <v>62</v>
      </c>
      <c r="C11" s="69" t="s">
        <v>208</v>
      </c>
      <c r="D11" s="102" t="s">
        <v>241</v>
      </c>
      <c r="E11" s="105" t="s">
        <v>235</v>
      </c>
      <c r="F11" s="102" t="s">
        <v>209</v>
      </c>
      <c r="G11" s="102"/>
    </row>
    <row r="12" spans="1:7" ht="28.5" x14ac:dyDescent="0.3">
      <c r="A12" s="104"/>
      <c r="B12" s="102"/>
      <c r="C12" s="70" t="s">
        <v>242</v>
      </c>
      <c r="D12" s="102"/>
      <c r="E12" s="105"/>
      <c r="F12" s="102"/>
      <c r="G12" s="102"/>
    </row>
    <row r="13" spans="1:7" ht="14.25" x14ac:dyDescent="0.3">
      <c r="A13" s="69" t="s">
        <v>156</v>
      </c>
      <c r="B13" s="67" t="s">
        <v>92</v>
      </c>
      <c r="C13" s="70" t="s">
        <v>157</v>
      </c>
      <c r="D13" s="67" t="s">
        <v>232</v>
      </c>
      <c r="E13" s="70" t="s">
        <v>235</v>
      </c>
      <c r="F13" s="67" t="s">
        <v>210</v>
      </c>
      <c r="G13" s="67"/>
    </row>
    <row r="14" spans="1:7" ht="14.25" x14ac:dyDescent="0.3">
      <c r="A14" s="104" t="s">
        <v>158</v>
      </c>
      <c r="B14" s="102" t="s">
        <v>211</v>
      </c>
      <c r="C14" s="69" t="s">
        <v>212</v>
      </c>
      <c r="D14" s="102" t="s">
        <v>243</v>
      </c>
      <c r="E14" s="105" t="s">
        <v>235</v>
      </c>
      <c r="F14" s="102" t="s">
        <v>213</v>
      </c>
      <c r="G14" s="102"/>
    </row>
    <row r="15" spans="1:7" ht="28.5" x14ac:dyDescent="0.3">
      <c r="A15" s="104"/>
      <c r="B15" s="102"/>
      <c r="C15" s="70" t="s">
        <v>244</v>
      </c>
      <c r="D15" s="102"/>
      <c r="E15" s="105"/>
      <c r="F15" s="102"/>
      <c r="G15" s="102"/>
    </row>
    <row r="16" spans="1:7" ht="14.25" x14ac:dyDescent="0.3">
      <c r="A16" s="104" t="s">
        <v>159</v>
      </c>
      <c r="B16" s="102" t="s">
        <v>214</v>
      </c>
      <c r="C16" s="69" t="s">
        <v>215</v>
      </c>
      <c r="D16" s="102" t="s">
        <v>245</v>
      </c>
      <c r="E16" s="105" t="s">
        <v>235</v>
      </c>
      <c r="F16" s="102" t="s">
        <v>216</v>
      </c>
      <c r="G16" s="102"/>
    </row>
    <row r="17" spans="1:7" ht="28.5" x14ac:dyDescent="0.3">
      <c r="A17" s="104"/>
      <c r="B17" s="102"/>
      <c r="C17" s="70" t="s">
        <v>246</v>
      </c>
      <c r="D17" s="102"/>
      <c r="E17" s="105"/>
      <c r="F17" s="102"/>
      <c r="G17" s="102"/>
    </row>
    <row r="18" spans="1:7" ht="14.25" x14ac:dyDescent="0.3">
      <c r="A18" s="69" t="s">
        <v>160</v>
      </c>
      <c r="B18" s="67" t="s">
        <v>92</v>
      </c>
      <c r="C18" s="70" t="s">
        <v>161</v>
      </c>
      <c r="D18" s="67" t="s">
        <v>232</v>
      </c>
      <c r="E18" s="70" t="s">
        <v>235</v>
      </c>
      <c r="F18" s="67" t="s">
        <v>210</v>
      </c>
      <c r="G18" s="67"/>
    </row>
    <row r="19" spans="1:7" ht="14.25" x14ac:dyDescent="0.3">
      <c r="A19" s="104" t="s">
        <v>162</v>
      </c>
      <c r="B19" s="102" t="s">
        <v>65</v>
      </c>
      <c r="C19" s="69" t="s">
        <v>217</v>
      </c>
      <c r="D19" s="102" t="s">
        <v>239</v>
      </c>
      <c r="E19" s="105" t="s">
        <v>235</v>
      </c>
      <c r="F19" s="102" t="s">
        <v>218</v>
      </c>
      <c r="G19" s="102"/>
    </row>
    <row r="20" spans="1:7" ht="14.25" x14ac:dyDescent="0.3">
      <c r="A20" s="104"/>
      <c r="B20" s="102"/>
      <c r="C20" s="70" t="s">
        <v>247</v>
      </c>
      <c r="D20" s="102"/>
      <c r="E20" s="105"/>
      <c r="F20" s="102"/>
      <c r="G20" s="102"/>
    </row>
    <row r="21" spans="1:7" ht="14.25" x14ac:dyDescent="0.3">
      <c r="A21" s="69" t="s">
        <v>163</v>
      </c>
      <c r="B21" s="67" t="s">
        <v>92</v>
      </c>
      <c r="C21" s="70" t="s">
        <v>164</v>
      </c>
      <c r="D21" s="67" t="s">
        <v>232</v>
      </c>
      <c r="E21" s="70" t="s">
        <v>235</v>
      </c>
      <c r="F21" s="67" t="s">
        <v>210</v>
      </c>
      <c r="G21" s="67"/>
    </row>
    <row r="22" spans="1:7" ht="14.25" x14ac:dyDescent="0.3">
      <c r="A22" s="104" t="s">
        <v>165</v>
      </c>
      <c r="B22" s="102" t="s">
        <v>214</v>
      </c>
      <c r="C22" s="69" t="s">
        <v>219</v>
      </c>
      <c r="D22" s="102" t="s">
        <v>245</v>
      </c>
      <c r="E22" s="105" t="s">
        <v>235</v>
      </c>
      <c r="F22" s="102" t="s">
        <v>216</v>
      </c>
      <c r="G22" s="102"/>
    </row>
    <row r="23" spans="1:7" ht="28.5" x14ac:dyDescent="0.3">
      <c r="A23" s="104"/>
      <c r="B23" s="102"/>
      <c r="C23" s="70" t="s">
        <v>248</v>
      </c>
      <c r="D23" s="102"/>
      <c r="E23" s="105"/>
      <c r="F23" s="102"/>
      <c r="G23" s="102"/>
    </row>
    <row r="24" spans="1:7" ht="14.25" x14ac:dyDescent="0.3">
      <c r="A24" s="104" t="s">
        <v>166</v>
      </c>
      <c r="B24" s="102" t="s">
        <v>62</v>
      </c>
      <c r="C24" s="69" t="s">
        <v>220</v>
      </c>
      <c r="D24" s="102" t="s">
        <v>241</v>
      </c>
      <c r="E24" s="105" t="s">
        <v>235</v>
      </c>
      <c r="F24" s="102" t="s">
        <v>209</v>
      </c>
      <c r="G24" s="102"/>
    </row>
    <row r="25" spans="1:7" ht="28.5" x14ac:dyDescent="0.3">
      <c r="A25" s="104"/>
      <c r="B25" s="102"/>
      <c r="C25" s="70" t="s">
        <v>249</v>
      </c>
      <c r="D25" s="102"/>
      <c r="E25" s="105"/>
      <c r="F25" s="102"/>
      <c r="G25" s="102"/>
    </row>
    <row r="26" spans="1:7" ht="28.5" x14ac:dyDescent="0.3">
      <c r="A26" s="69" t="s">
        <v>167</v>
      </c>
      <c r="B26" s="67" t="s">
        <v>221</v>
      </c>
      <c r="C26" s="67" t="s">
        <v>250</v>
      </c>
      <c r="D26" s="67" t="s">
        <v>251</v>
      </c>
      <c r="E26" s="70" t="s">
        <v>252</v>
      </c>
      <c r="F26" s="67" t="s">
        <v>222</v>
      </c>
      <c r="G26" s="67"/>
    </row>
    <row r="27" spans="1:7" ht="28.5" x14ac:dyDescent="0.3">
      <c r="A27" s="69" t="s">
        <v>168</v>
      </c>
      <c r="B27" s="67" t="s">
        <v>223</v>
      </c>
      <c r="C27" s="70" t="s">
        <v>253</v>
      </c>
      <c r="D27" s="67" t="s">
        <v>234</v>
      </c>
      <c r="E27" s="70" t="s">
        <v>235</v>
      </c>
      <c r="F27" s="67" t="s">
        <v>224</v>
      </c>
      <c r="G27" s="67"/>
    </row>
    <row r="28" spans="1:7" ht="28.5" x14ac:dyDescent="0.3">
      <c r="A28" s="71" t="s">
        <v>169</v>
      </c>
      <c r="B28" s="72" t="s">
        <v>46</v>
      </c>
      <c r="C28" s="73" t="s">
        <v>170</v>
      </c>
      <c r="D28" s="72" t="s">
        <v>234</v>
      </c>
      <c r="E28" s="73" t="s">
        <v>254</v>
      </c>
      <c r="F28" s="72" t="s">
        <v>225</v>
      </c>
      <c r="G28" s="73" t="s">
        <v>255</v>
      </c>
    </row>
    <row r="29" spans="1:7" ht="28.5" x14ac:dyDescent="0.3">
      <c r="A29" s="71" t="s">
        <v>171</v>
      </c>
      <c r="B29" s="72" t="s">
        <v>46</v>
      </c>
      <c r="C29" s="73" t="s">
        <v>172</v>
      </c>
      <c r="D29" s="72" t="s">
        <v>234</v>
      </c>
      <c r="E29" s="73" t="s">
        <v>256</v>
      </c>
      <c r="F29" s="72" t="s">
        <v>225</v>
      </c>
      <c r="G29" s="73" t="s">
        <v>255</v>
      </c>
    </row>
    <row r="30" spans="1:7" ht="28.5" x14ac:dyDescent="0.3">
      <c r="A30" s="71" t="s">
        <v>173</v>
      </c>
      <c r="B30" s="72" t="s">
        <v>46</v>
      </c>
      <c r="C30" s="73" t="s">
        <v>174</v>
      </c>
      <c r="D30" s="72" t="s">
        <v>234</v>
      </c>
      <c r="E30" s="73" t="s">
        <v>257</v>
      </c>
      <c r="F30" s="72" t="s">
        <v>225</v>
      </c>
      <c r="G30" s="73" t="s">
        <v>255</v>
      </c>
    </row>
    <row r="31" spans="1:7" ht="28.5" x14ac:dyDescent="0.3">
      <c r="A31" s="71" t="s">
        <v>175</v>
      </c>
      <c r="B31" s="72" t="s">
        <v>46</v>
      </c>
      <c r="C31" s="73" t="s">
        <v>176</v>
      </c>
      <c r="D31" s="72" t="s">
        <v>234</v>
      </c>
      <c r="E31" s="73" t="s">
        <v>258</v>
      </c>
      <c r="F31" s="72" t="s">
        <v>225</v>
      </c>
      <c r="G31" s="73" t="s">
        <v>255</v>
      </c>
    </row>
    <row r="32" spans="1:7" ht="28.5" x14ac:dyDescent="0.3">
      <c r="A32" s="71" t="s">
        <v>177</v>
      </c>
      <c r="B32" s="72" t="s">
        <v>46</v>
      </c>
      <c r="C32" s="73" t="s">
        <v>178</v>
      </c>
      <c r="D32" s="72" t="s">
        <v>234</v>
      </c>
      <c r="E32" s="73" t="s">
        <v>259</v>
      </c>
      <c r="F32" s="72" t="s">
        <v>225</v>
      </c>
      <c r="G32" s="73" t="s">
        <v>255</v>
      </c>
    </row>
    <row r="33" spans="1:7" ht="14.25" x14ac:dyDescent="0.3">
      <c r="A33" s="69" t="s">
        <v>179</v>
      </c>
      <c r="B33" s="67" t="s">
        <v>46</v>
      </c>
      <c r="C33" s="70" t="s">
        <v>260</v>
      </c>
      <c r="D33" s="67" t="s">
        <v>234</v>
      </c>
      <c r="E33" s="70" t="s">
        <v>235</v>
      </c>
      <c r="F33" s="67" t="s">
        <v>226</v>
      </c>
      <c r="G33" s="67"/>
    </row>
    <row r="34" spans="1:7" ht="14.25" x14ac:dyDescent="0.3">
      <c r="A34" s="104" t="s">
        <v>180</v>
      </c>
      <c r="B34" s="102" t="s">
        <v>227</v>
      </c>
      <c r="C34" s="69" t="s">
        <v>228</v>
      </c>
      <c r="D34" s="102" t="s">
        <v>261</v>
      </c>
      <c r="E34" s="105" t="s">
        <v>262</v>
      </c>
      <c r="F34" s="102" t="s">
        <v>229</v>
      </c>
      <c r="G34" s="102"/>
    </row>
    <row r="35" spans="1:7" ht="28.5" x14ac:dyDescent="0.3">
      <c r="A35" s="104"/>
      <c r="B35" s="102"/>
      <c r="C35" s="70" t="s">
        <v>263</v>
      </c>
      <c r="D35" s="102"/>
      <c r="E35" s="105"/>
      <c r="F35" s="102"/>
      <c r="G35" s="102"/>
    </row>
  </sheetData>
  <mergeCells count="50">
    <mergeCell ref="A2:G2"/>
    <mergeCell ref="A9:A10"/>
    <mergeCell ref="B9:B10"/>
    <mergeCell ref="D9:D10"/>
    <mergeCell ref="E9:E10"/>
    <mergeCell ref="F9:F10"/>
    <mergeCell ref="G9:G10"/>
    <mergeCell ref="G11:G12"/>
    <mergeCell ref="A14:A15"/>
    <mergeCell ref="B14:B15"/>
    <mergeCell ref="D14:D15"/>
    <mergeCell ref="E14:E15"/>
    <mergeCell ref="F14:F15"/>
    <mergeCell ref="G14:G15"/>
    <mergeCell ref="A11:A12"/>
    <mergeCell ref="B11:B12"/>
    <mergeCell ref="D11:D12"/>
    <mergeCell ref="E11:E12"/>
    <mergeCell ref="F11:F12"/>
    <mergeCell ref="D22:D23"/>
    <mergeCell ref="E22:E23"/>
    <mergeCell ref="F22:F23"/>
    <mergeCell ref="G16:G17"/>
    <mergeCell ref="A19:A20"/>
    <mergeCell ref="B19:B20"/>
    <mergeCell ref="D19:D20"/>
    <mergeCell ref="E19:E20"/>
    <mergeCell ref="F19:F20"/>
    <mergeCell ref="G19:G20"/>
    <mergeCell ref="A16:A17"/>
    <mergeCell ref="B16:B17"/>
    <mergeCell ref="D16:D17"/>
    <mergeCell ref="E16:E17"/>
    <mergeCell ref="F16:F17"/>
    <mergeCell ref="G34:G35"/>
    <mergeCell ref="A1:G1"/>
    <mergeCell ref="A34:A35"/>
    <mergeCell ref="B34:B35"/>
    <mergeCell ref="D34:D35"/>
    <mergeCell ref="E34:E35"/>
    <mergeCell ref="F34:F35"/>
    <mergeCell ref="G22:G23"/>
    <mergeCell ref="A24:A25"/>
    <mergeCell ref="B24:B25"/>
    <mergeCell ref="D24:D25"/>
    <mergeCell ref="E24:E25"/>
    <mergeCell ref="F24:F25"/>
    <mergeCell ref="G24:G25"/>
    <mergeCell ref="A22:A23"/>
    <mergeCell ref="B22:B23"/>
  </mergeCells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E5991-FC5E-422C-9E29-0521BC9D861C}">
  <sheetPr codeName="Sheet6"/>
  <dimension ref="A1:G47"/>
  <sheetViews>
    <sheetView topLeftCell="A30" zoomScaleNormal="100" workbookViewId="0">
      <selection activeCell="C30" sqref="C30"/>
    </sheetView>
  </sheetViews>
  <sheetFormatPr defaultColWidth="9.19921875" defaultRowHeight="15.75" x14ac:dyDescent="0.3"/>
  <cols>
    <col min="1" max="1" width="9.19921875" style="7"/>
    <col min="2" max="2" width="22.3984375" style="7" customWidth="1"/>
    <col min="3" max="3" width="26.9296875" style="7" customWidth="1"/>
    <col min="4" max="4" width="58.1328125" style="8" customWidth="1"/>
    <col min="5" max="5" width="57.19921875" style="8" customWidth="1"/>
    <col min="6" max="6" width="22.265625" style="7" customWidth="1"/>
    <col min="7" max="16384" width="9.19921875" style="7"/>
  </cols>
  <sheetData>
    <row r="1" spans="1:7" ht="23.25" x14ac:dyDescent="0.3">
      <c r="A1" s="103" t="s">
        <v>297</v>
      </c>
      <c r="B1" s="103"/>
      <c r="C1" s="103"/>
      <c r="D1" s="103"/>
      <c r="E1" s="103"/>
      <c r="F1" s="103"/>
      <c r="G1" s="26"/>
    </row>
    <row r="2" spans="1:7" x14ac:dyDescent="0.3">
      <c r="A2" s="32" t="s">
        <v>148</v>
      </c>
      <c r="B2" s="32" t="s">
        <v>265</v>
      </c>
      <c r="C2" s="42" t="s">
        <v>266</v>
      </c>
      <c r="D2" s="43" t="s">
        <v>267</v>
      </c>
      <c r="E2" s="43" t="s">
        <v>268</v>
      </c>
      <c r="F2" s="32" t="s">
        <v>200</v>
      </c>
    </row>
    <row r="3" spans="1:7" ht="42.75" x14ac:dyDescent="0.3">
      <c r="A3" s="107">
        <v>1</v>
      </c>
      <c r="B3" s="110" t="s">
        <v>269</v>
      </c>
      <c r="C3" s="27" t="s">
        <v>270</v>
      </c>
      <c r="D3" s="37" t="s">
        <v>271</v>
      </c>
      <c r="E3" s="37" t="s">
        <v>298</v>
      </c>
      <c r="F3" s="113" t="s">
        <v>272</v>
      </c>
    </row>
    <row r="4" spans="1:7" ht="57" x14ac:dyDescent="0.3">
      <c r="A4" s="108"/>
      <c r="B4" s="111"/>
      <c r="C4" s="29" t="s">
        <v>299</v>
      </c>
      <c r="D4" s="38" t="s">
        <v>300</v>
      </c>
      <c r="E4" s="38" t="s">
        <v>301</v>
      </c>
      <c r="F4" s="114"/>
    </row>
    <row r="5" spans="1:7" ht="28.5" x14ac:dyDescent="0.3">
      <c r="A5" s="108"/>
      <c r="B5" s="111"/>
      <c r="C5" s="28"/>
      <c r="D5" s="38" t="s">
        <v>302</v>
      </c>
      <c r="E5" s="38" t="s">
        <v>303</v>
      </c>
      <c r="F5" s="114"/>
    </row>
    <row r="6" spans="1:7" x14ac:dyDescent="0.3">
      <c r="A6" s="108"/>
      <c r="B6" s="111"/>
      <c r="C6" s="28"/>
      <c r="D6" s="38" t="s">
        <v>304</v>
      </c>
      <c r="E6" s="40"/>
      <c r="F6" s="114"/>
    </row>
    <row r="7" spans="1:7" ht="28.5" x14ac:dyDescent="0.3">
      <c r="A7" s="108"/>
      <c r="B7" s="111"/>
      <c r="C7" s="28"/>
      <c r="D7" s="38" t="s">
        <v>305</v>
      </c>
      <c r="E7" s="40"/>
      <c r="F7" s="114"/>
    </row>
    <row r="8" spans="1:7" x14ac:dyDescent="0.3">
      <c r="A8" s="109"/>
      <c r="B8" s="112"/>
      <c r="C8" s="30"/>
      <c r="D8" s="39" t="s">
        <v>306</v>
      </c>
      <c r="E8" s="41"/>
      <c r="F8" s="115"/>
    </row>
    <row r="9" spans="1:7" ht="42.75" x14ac:dyDescent="0.3">
      <c r="A9" s="107">
        <v>2</v>
      </c>
      <c r="B9" s="110" t="s">
        <v>273</v>
      </c>
      <c r="C9" s="113" t="s">
        <v>274</v>
      </c>
      <c r="D9" s="37" t="s">
        <v>271</v>
      </c>
      <c r="E9" s="37" t="s">
        <v>307</v>
      </c>
      <c r="F9" s="113" t="s">
        <v>275</v>
      </c>
    </row>
    <row r="10" spans="1:7" ht="28.5" x14ac:dyDescent="0.3">
      <c r="A10" s="108"/>
      <c r="B10" s="111"/>
      <c r="C10" s="114"/>
      <c r="D10" s="38" t="s">
        <v>300</v>
      </c>
      <c r="E10" s="38" t="s">
        <v>308</v>
      </c>
      <c r="F10" s="114"/>
    </row>
    <row r="11" spans="1:7" ht="42.75" x14ac:dyDescent="0.3">
      <c r="A11" s="108"/>
      <c r="B11" s="111"/>
      <c r="C11" s="114"/>
      <c r="D11" s="38" t="s">
        <v>309</v>
      </c>
      <c r="E11" s="38" t="s">
        <v>310</v>
      </c>
      <c r="F11" s="114"/>
    </row>
    <row r="12" spans="1:7" ht="28.5" x14ac:dyDescent="0.3">
      <c r="A12" s="108"/>
      <c r="B12" s="111"/>
      <c r="C12" s="114"/>
      <c r="D12" s="38" t="s">
        <v>304</v>
      </c>
      <c r="E12" s="38" t="s">
        <v>311</v>
      </c>
      <c r="F12" s="114"/>
    </row>
    <row r="13" spans="1:7" ht="28.5" x14ac:dyDescent="0.3">
      <c r="A13" s="108"/>
      <c r="B13" s="111"/>
      <c r="C13" s="114"/>
      <c r="D13" s="38" t="s">
        <v>305</v>
      </c>
      <c r="E13" s="40"/>
      <c r="F13" s="114"/>
    </row>
    <row r="14" spans="1:7" x14ac:dyDescent="0.3">
      <c r="A14" s="108"/>
      <c r="B14" s="111"/>
      <c r="C14" s="114"/>
      <c r="D14" s="38" t="s">
        <v>312</v>
      </c>
      <c r="E14" s="40"/>
      <c r="F14" s="114"/>
    </row>
    <row r="15" spans="1:7" x14ac:dyDescent="0.3">
      <c r="A15" s="109"/>
      <c r="B15" s="112"/>
      <c r="C15" s="115"/>
      <c r="D15" s="39" t="s">
        <v>313</v>
      </c>
      <c r="E15" s="41"/>
      <c r="F15" s="115"/>
    </row>
    <row r="16" spans="1:7" x14ac:dyDescent="0.3">
      <c r="A16" s="116">
        <v>3</v>
      </c>
      <c r="B16" s="119" t="s">
        <v>276</v>
      </c>
      <c r="C16" s="122" t="s">
        <v>277</v>
      </c>
      <c r="D16" s="46" t="s">
        <v>314</v>
      </c>
      <c r="E16" s="46" t="s">
        <v>315</v>
      </c>
      <c r="F16" s="122"/>
    </row>
    <row r="17" spans="1:6" x14ac:dyDescent="0.3">
      <c r="A17" s="117"/>
      <c r="B17" s="120"/>
      <c r="C17" s="123"/>
      <c r="D17" s="48" t="s">
        <v>278</v>
      </c>
      <c r="E17" s="48" t="s">
        <v>316</v>
      </c>
      <c r="F17" s="123"/>
    </row>
    <row r="18" spans="1:6" ht="28.5" x14ac:dyDescent="0.3">
      <c r="A18" s="118"/>
      <c r="B18" s="121"/>
      <c r="C18" s="124"/>
      <c r="D18" s="50" t="s">
        <v>279</v>
      </c>
      <c r="E18" s="50" t="s">
        <v>317</v>
      </c>
      <c r="F18" s="124"/>
    </row>
    <row r="19" spans="1:6" x14ac:dyDescent="0.3">
      <c r="A19" s="107">
        <v>4</v>
      </c>
      <c r="B19" s="110" t="s">
        <v>280</v>
      </c>
      <c r="C19" s="113" t="s">
        <v>277</v>
      </c>
      <c r="D19" s="37" t="s">
        <v>314</v>
      </c>
      <c r="E19" s="37" t="s">
        <v>318</v>
      </c>
      <c r="F19" s="113"/>
    </row>
    <row r="20" spans="1:6" x14ac:dyDescent="0.3">
      <c r="A20" s="108"/>
      <c r="B20" s="111"/>
      <c r="C20" s="114"/>
      <c r="D20" s="38" t="s">
        <v>278</v>
      </c>
      <c r="E20" s="38" t="s">
        <v>319</v>
      </c>
      <c r="F20" s="114"/>
    </row>
    <row r="21" spans="1:6" ht="28.5" x14ac:dyDescent="0.3">
      <c r="A21" s="108"/>
      <c r="B21" s="111"/>
      <c r="C21" s="114"/>
      <c r="D21" s="38" t="s">
        <v>281</v>
      </c>
      <c r="E21" s="38" t="s">
        <v>320</v>
      </c>
      <c r="F21" s="114"/>
    </row>
    <row r="22" spans="1:6" x14ac:dyDescent="0.3">
      <c r="A22" s="108"/>
      <c r="B22" s="111"/>
      <c r="C22" s="114"/>
      <c r="D22" s="38" t="s">
        <v>321</v>
      </c>
      <c r="E22" s="38" t="s">
        <v>322</v>
      </c>
      <c r="F22" s="114"/>
    </row>
    <row r="23" spans="1:6" x14ac:dyDescent="0.3">
      <c r="A23" s="109"/>
      <c r="B23" s="112"/>
      <c r="C23" s="115"/>
      <c r="D23" s="39" t="s">
        <v>323</v>
      </c>
      <c r="E23" s="41"/>
      <c r="F23" s="115"/>
    </row>
    <row r="24" spans="1:6" x14ac:dyDescent="0.3">
      <c r="A24" s="116">
        <v>5</v>
      </c>
      <c r="B24" s="119" t="s">
        <v>282</v>
      </c>
      <c r="C24" s="122" t="s">
        <v>277</v>
      </c>
      <c r="D24" s="46" t="s">
        <v>314</v>
      </c>
      <c r="E24" s="46" t="s">
        <v>324</v>
      </c>
      <c r="F24" s="122"/>
    </row>
    <row r="25" spans="1:6" ht="28.5" x14ac:dyDescent="0.3">
      <c r="A25" s="117"/>
      <c r="B25" s="120"/>
      <c r="C25" s="123"/>
      <c r="D25" s="48" t="s">
        <v>278</v>
      </c>
      <c r="E25" s="48" t="s">
        <v>325</v>
      </c>
      <c r="F25" s="123"/>
    </row>
    <row r="26" spans="1:6" x14ac:dyDescent="0.3">
      <c r="A26" s="117"/>
      <c r="B26" s="120"/>
      <c r="C26" s="123"/>
      <c r="D26" s="48" t="s">
        <v>281</v>
      </c>
      <c r="E26" s="48" t="s">
        <v>317</v>
      </c>
      <c r="F26" s="123"/>
    </row>
    <row r="27" spans="1:6" x14ac:dyDescent="0.3">
      <c r="A27" s="117"/>
      <c r="B27" s="120"/>
      <c r="C27" s="123"/>
      <c r="D27" s="48" t="s">
        <v>326</v>
      </c>
      <c r="E27" s="51"/>
      <c r="F27" s="123"/>
    </row>
    <row r="28" spans="1:6" x14ac:dyDescent="0.3">
      <c r="A28" s="118"/>
      <c r="B28" s="121"/>
      <c r="C28" s="124"/>
      <c r="D28" s="50" t="s">
        <v>323</v>
      </c>
      <c r="E28" s="52"/>
      <c r="F28" s="124"/>
    </row>
    <row r="29" spans="1:6" x14ac:dyDescent="0.3">
      <c r="A29" s="116">
        <v>6</v>
      </c>
      <c r="B29" s="119" t="s">
        <v>283</v>
      </c>
      <c r="C29" s="45" t="s">
        <v>277</v>
      </c>
      <c r="D29" s="46" t="s">
        <v>314</v>
      </c>
      <c r="E29" s="46" t="s">
        <v>324</v>
      </c>
      <c r="F29" s="122"/>
    </row>
    <row r="30" spans="1:6" ht="28.5" x14ac:dyDescent="0.3">
      <c r="A30" s="117"/>
      <c r="B30" s="120"/>
      <c r="C30" s="53" t="s">
        <v>327</v>
      </c>
      <c r="D30" s="48" t="s">
        <v>278</v>
      </c>
      <c r="E30" s="48" t="s">
        <v>325</v>
      </c>
      <c r="F30" s="123"/>
    </row>
    <row r="31" spans="1:6" x14ac:dyDescent="0.3">
      <c r="A31" s="117"/>
      <c r="B31" s="120"/>
      <c r="C31" s="54"/>
      <c r="D31" s="48" t="s">
        <v>281</v>
      </c>
      <c r="E31" s="48" t="s">
        <v>317</v>
      </c>
      <c r="F31" s="123"/>
    </row>
    <row r="32" spans="1:6" ht="28.5" x14ac:dyDescent="0.3">
      <c r="A32" s="117"/>
      <c r="B32" s="120"/>
      <c r="C32" s="54"/>
      <c r="D32" s="48" t="s">
        <v>326</v>
      </c>
      <c r="E32" s="48" t="s">
        <v>284</v>
      </c>
      <c r="F32" s="123"/>
    </row>
    <row r="33" spans="1:6" x14ac:dyDescent="0.3">
      <c r="A33" s="118"/>
      <c r="B33" s="121"/>
      <c r="C33" s="55"/>
      <c r="D33" s="50" t="s">
        <v>323</v>
      </c>
      <c r="E33" s="52"/>
      <c r="F33" s="124"/>
    </row>
    <row r="34" spans="1:6" x14ac:dyDescent="0.3">
      <c r="A34" s="116">
        <v>7</v>
      </c>
      <c r="B34" s="119" t="s">
        <v>285</v>
      </c>
      <c r="C34" s="122" t="s">
        <v>277</v>
      </c>
      <c r="D34" s="46" t="s">
        <v>314</v>
      </c>
      <c r="E34" s="46" t="s">
        <v>287</v>
      </c>
      <c r="F34" s="122"/>
    </row>
    <row r="35" spans="1:6" x14ac:dyDescent="0.3">
      <c r="A35" s="117"/>
      <c r="B35" s="120"/>
      <c r="C35" s="123"/>
      <c r="D35" s="48" t="s">
        <v>278</v>
      </c>
      <c r="E35" s="48" t="s">
        <v>328</v>
      </c>
      <c r="F35" s="123"/>
    </row>
    <row r="36" spans="1:6" ht="28.5" x14ac:dyDescent="0.3">
      <c r="A36" s="117"/>
      <c r="B36" s="120"/>
      <c r="C36" s="123"/>
      <c r="D36" s="48" t="s">
        <v>286</v>
      </c>
      <c r="E36" s="48" t="s">
        <v>329</v>
      </c>
      <c r="F36" s="123"/>
    </row>
    <row r="37" spans="1:6" x14ac:dyDescent="0.3">
      <c r="A37" s="118"/>
      <c r="B37" s="121"/>
      <c r="C37" s="124"/>
      <c r="D37" s="50" t="s">
        <v>330</v>
      </c>
      <c r="E37" s="50" t="s">
        <v>322</v>
      </c>
      <c r="F37" s="124"/>
    </row>
    <row r="38" spans="1:6" ht="42.75" x14ac:dyDescent="0.3">
      <c r="A38" s="107">
        <v>8</v>
      </c>
      <c r="B38" s="33" t="s">
        <v>288</v>
      </c>
      <c r="C38" s="113" t="s">
        <v>331</v>
      </c>
      <c r="D38" s="37" t="s">
        <v>314</v>
      </c>
      <c r="E38" s="37" t="s">
        <v>332</v>
      </c>
      <c r="F38" s="113" t="s">
        <v>292</v>
      </c>
    </row>
    <row r="39" spans="1:6" ht="31.5" x14ac:dyDescent="0.3">
      <c r="A39" s="108"/>
      <c r="B39" s="34" t="s">
        <v>289</v>
      </c>
      <c r="C39" s="114"/>
      <c r="D39" s="38" t="s">
        <v>290</v>
      </c>
      <c r="E39" s="38" t="s">
        <v>291</v>
      </c>
      <c r="F39" s="114"/>
    </row>
    <row r="40" spans="1:6" x14ac:dyDescent="0.3">
      <c r="A40" s="108"/>
      <c r="B40" s="35"/>
      <c r="C40" s="114"/>
      <c r="D40" s="38" t="s">
        <v>281</v>
      </c>
      <c r="E40" s="40"/>
      <c r="F40" s="114"/>
    </row>
    <row r="41" spans="1:6" x14ac:dyDescent="0.3">
      <c r="A41" s="108"/>
      <c r="B41" s="35"/>
      <c r="C41" s="114"/>
      <c r="D41" s="38" t="s">
        <v>321</v>
      </c>
      <c r="E41" s="40"/>
      <c r="F41" s="114"/>
    </row>
    <row r="42" spans="1:6" x14ac:dyDescent="0.3">
      <c r="A42" s="109"/>
      <c r="B42" s="36"/>
      <c r="C42" s="115"/>
      <c r="D42" s="39" t="s">
        <v>323</v>
      </c>
      <c r="E42" s="41"/>
      <c r="F42" s="115"/>
    </row>
    <row r="43" spans="1:6" x14ac:dyDescent="0.3">
      <c r="A43" s="107">
        <v>9</v>
      </c>
      <c r="B43" s="110" t="s">
        <v>293</v>
      </c>
      <c r="C43" s="113" t="s">
        <v>333</v>
      </c>
      <c r="D43" s="37" t="s">
        <v>314</v>
      </c>
      <c r="E43" s="37" t="s">
        <v>294</v>
      </c>
      <c r="F43" s="113" t="s">
        <v>296</v>
      </c>
    </row>
    <row r="44" spans="1:6" ht="28.5" x14ac:dyDescent="0.3">
      <c r="A44" s="108"/>
      <c r="B44" s="111"/>
      <c r="C44" s="114"/>
      <c r="D44" s="38" t="s">
        <v>290</v>
      </c>
      <c r="E44" s="38" t="s">
        <v>334</v>
      </c>
      <c r="F44" s="114"/>
    </row>
    <row r="45" spans="1:6" x14ac:dyDescent="0.3">
      <c r="A45" s="108"/>
      <c r="B45" s="111"/>
      <c r="C45" s="114"/>
      <c r="D45" s="38" t="s">
        <v>281</v>
      </c>
      <c r="E45" s="38" t="s">
        <v>295</v>
      </c>
      <c r="F45" s="114"/>
    </row>
    <row r="46" spans="1:6" x14ac:dyDescent="0.3">
      <c r="A46" s="108"/>
      <c r="B46" s="111"/>
      <c r="C46" s="114"/>
      <c r="D46" s="38" t="s">
        <v>321</v>
      </c>
      <c r="E46" s="40"/>
      <c r="F46" s="114"/>
    </row>
    <row r="47" spans="1:6" x14ac:dyDescent="0.3">
      <c r="A47" s="109"/>
      <c r="B47" s="112"/>
      <c r="C47" s="115"/>
      <c r="D47" s="39" t="s">
        <v>323</v>
      </c>
      <c r="E47" s="41"/>
      <c r="F47" s="115"/>
    </row>
  </sheetData>
  <mergeCells count="34">
    <mergeCell ref="A3:A8"/>
    <mergeCell ref="B3:B8"/>
    <mergeCell ref="F3:F8"/>
    <mergeCell ref="A1:F1"/>
    <mergeCell ref="A9:A15"/>
    <mergeCell ref="B9:B15"/>
    <mergeCell ref="C9:C15"/>
    <mergeCell ref="F9:F15"/>
    <mergeCell ref="A16:A18"/>
    <mergeCell ref="B16:B18"/>
    <mergeCell ref="C16:C18"/>
    <mergeCell ref="F16:F18"/>
    <mergeCell ref="A19:A23"/>
    <mergeCell ref="B19:B23"/>
    <mergeCell ref="C19:C23"/>
    <mergeCell ref="F19:F23"/>
    <mergeCell ref="A24:A28"/>
    <mergeCell ref="B24:B28"/>
    <mergeCell ref="C24:C28"/>
    <mergeCell ref="F24:F28"/>
    <mergeCell ref="A29:A33"/>
    <mergeCell ref="B29:B33"/>
    <mergeCell ref="F29:F33"/>
    <mergeCell ref="A43:A47"/>
    <mergeCell ref="B43:B47"/>
    <mergeCell ref="C43:C47"/>
    <mergeCell ref="F43:F47"/>
    <mergeCell ref="A34:A37"/>
    <mergeCell ref="B34:B37"/>
    <mergeCell ref="C34:C37"/>
    <mergeCell ref="F34:F37"/>
    <mergeCell ref="A38:A42"/>
    <mergeCell ref="C38:C42"/>
    <mergeCell ref="F38:F42"/>
  </mergeCells>
  <phoneticPr fontId="10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7D835-FCA4-40A9-9392-6353C874F339}">
  <sheetPr codeName="Sheet9"/>
  <dimension ref="A1:F10"/>
  <sheetViews>
    <sheetView zoomScaleNormal="100" workbookViewId="0">
      <selection activeCell="D3" sqref="D3:D4"/>
    </sheetView>
  </sheetViews>
  <sheetFormatPr defaultColWidth="9.19921875" defaultRowHeight="15.75" x14ac:dyDescent="0.3"/>
  <cols>
    <col min="1" max="1" width="9.19921875" style="7"/>
    <col min="2" max="2" width="22.3984375" style="7" customWidth="1"/>
    <col min="3" max="3" width="26.9296875" style="7" customWidth="1"/>
    <col min="4" max="4" width="58.1328125" style="8" customWidth="1"/>
    <col min="5" max="5" width="57.19921875" style="8" customWidth="1"/>
    <col min="6" max="6" width="22.265625" style="7" customWidth="1"/>
    <col min="7" max="16384" width="9.19921875" style="7"/>
  </cols>
  <sheetData>
    <row r="1" spans="1:6" ht="23.25" x14ac:dyDescent="0.3">
      <c r="A1" s="103" t="s">
        <v>346</v>
      </c>
      <c r="B1" s="103"/>
      <c r="C1" s="103"/>
      <c r="D1" s="103"/>
      <c r="E1" s="103"/>
      <c r="F1" s="103"/>
    </row>
    <row r="2" spans="1:6" x14ac:dyDescent="0.3">
      <c r="A2" s="32" t="s">
        <v>148</v>
      </c>
      <c r="B2" s="32" t="s">
        <v>265</v>
      </c>
      <c r="C2" s="44" t="s">
        <v>266</v>
      </c>
      <c r="D2" s="44" t="s">
        <v>267</v>
      </c>
      <c r="E2" s="44" t="s">
        <v>268</v>
      </c>
      <c r="F2" s="32" t="s">
        <v>200</v>
      </c>
    </row>
    <row r="3" spans="1:6" ht="28.5" x14ac:dyDescent="0.3">
      <c r="A3" s="107">
        <v>1</v>
      </c>
      <c r="B3" s="125" t="s">
        <v>335</v>
      </c>
      <c r="C3" s="37" t="s">
        <v>336</v>
      </c>
      <c r="D3" s="128" t="s">
        <v>337</v>
      </c>
      <c r="E3" s="128" t="s">
        <v>338</v>
      </c>
      <c r="F3" s="113"/>
    </row>
    <row r="4" spans="1:6" ht="142.5" x14ac:dyDescent="0.3">
      <c r="A4" s="109"/>
      <c r="B4" s="127"/>
      <c r="C4" s="39" t="s">
        <v>463</v>
      </c>
      <c r="D4" s="130"/>
      <c r="E4" s="130"/>
      <c r="F4" s="115"/>
    </row>
    <row r="5" spans="1:6" x14ac:dyDescent="0.3">
      <c r="A5" s="116">
        <v>2</v>
      </c>
      <c r="B5" s="131" t="s">
        <v>339</v>
      </c>
      <c r="C5" s="134" t="s">
        <v>340</v>
      </c>
      <c r="D5" s="46" t="s">
        <v>341</v>
      </c>
      <c r="E5" s="134" t="s">
        <v>343</v>
      </c>
      <c r="F5" s="122"/>
    </row>
    <row r="6" spans="1:6" x14ac:dyDescent="0.3">
      <c r="A6" s="117"/>
      <c r="B6" s="132"/>
      <c r="C6" s="135"/>
      <c r="D6" s="48" t="s">
        <v>278</v>
      </c>
      <c r="E6" s="135"/>
      <c r="F6" s="123"/>
    </row>
    <row r="7" spans="1:6" x14ac:dyDescent="0.3">
      <c r="A7" s="118"/>
      <c r="B7" s="133"/>
      <c r="C7" s="136"/>
      <c r="D7" s="50" t="s">
        <v>342</v>
      </c>
      <c r="E7" s="136"/>
      <c r="F7" s="124"/>
    </row>
    <row r="8" spans="1:6" x14ac:dyDescent="0.3">
      <c r="A8" s="107">
        <v>3</v>
      </c>
      <c r="B8" s="125" t="s">
        <v>344</v>
      </c>
      <c r="C8" s="128" t="s">
        <v>340</v>
      </c>
      <c r="D8" s="37" t="s">
        <v>341</v>
      </c>
      <c r="E8" s="128" t="s">
        <v>345</v>
      </c>
      <c r="F8" s="113"/>
    </row>
    <row r="9" spans="1:6" x14ac:dyDescent="0.3">
      <c r="A9" s="108"/>
      <c r="B9" s="126"/>
      <c r="C9" s="129"/>
      <c r="D9" s="38" t="s">
        <v>278</v>
      </c>
      <c r="E9" s="129"/>
      <c r="F9" s="114"/>
    </row>
    <row r="10" spans="1:6" x14ac:dyDescent="0.3">
      <c r="A10" s="109"/>
      <c r="B10" s="127"/>
      <c r="C10" s="130"/>
      <c r="D10" s="39" t="s">
        <v>281</v>
      </c>
      <c r="E10" s="130"/>
      <c r="F10" s="115"/>
    </row>
  </sheetData>
  <mergeCells count="16">
    <mergeCell ref="A1:F1"/>
    <mergeCell ref="A8:A10"/>
    <mergeCell ref="B8:B10"/>
    <mergeCell ref="C8:C10"/>
    <mergeCell ref="E8:E10"/>
    <mergeCell ref="F8:F10"/>
    <mergeCell ref="A5:A7"/>
    <mergeCell ref="B5:B7"/>
    <mergeCell ref="C5:C7"/>
    <mergeCell ref="E5:E7"/>
    <mergeCell ref="F5:F7"/>
    <mergeCell ref="A3:A4"/>
    <mergeCell ref="B3:B4"/>
    <mergeCell ref="D3:D4"/>
    <mergeCell ref="E3:E4"/>
    <mergeCell ref="F3:F4"/>
  </mergeCells>
  <phoneticPr fontId="10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22B20-6FAF-4D8C-BDD3-1921CC2BFC47}">
  <sheetPr codeName="Sheet10"/>
  <dimension ref="A1:F32"/>
  <sheetViews>
    <sheetView zoomScaleNormal="100" workbookViewId="0">
      <selection activeCell="D10" sqref="D10"/>
    </sheetView>
  </sheetViews>
  <sheetFormatPr defaultColWidth="9.19921875" defaultRowHeight="15.75" x14ac:dyDescent="0.3"/>
  <cols>
    <col min="1" max="1" width="9.19921875" style="7"/>
    <col min="2" max="2" width="22.3984375" style="7" customWidth="1"/>
    <col min="3" max="3" width="20.796875" style="7" customWidth="1"/>
    <col min="4" max="4" width="58.1328125" style="8" customWidth="1"/>
    <col min="5" max="5" width="57.19921875" style="8" customWidth="1"/>
    <col min="6" max="6" width="22.265625" style="7" customWidth="1"/>
    <col min="7" max="16384" width="9.19921875" style="7"/>
  </cols>
  <sheetData>
    <row r="1" spans="1:6" ht="23.25" x14ac:dyDescent="0.3">
      <c r="A1" s="103" t="s">
        <v>347</v>
      </c>
      <c r="B1" s="103"/>
      <c r="C1" s="103"/>
      <c r="D1" s="103"/>
      <c r="E1" s="103"/>
      <c r="F1" s="103"/>
    </row>
    <row r="2" spans="1:6" x14ac:dyDescent="0.3">
      <c r="A2" s="44" t="s">
        <v>148</v>
      </c>
      <c r="B2" s="44" t="s">
        <v>265</v>
      </c>
      <c r="C2" s="44" t="s">
        <v>266</v>
      </c>
      <c r="D2" s="44" t="s">
        <v>267</v>
      </c>
      <c r="E2" s="44" t="s">
        <v>268</v>
      </c>
      <c r="F2" s="44" t="s">
        <v>200</v>
      </c>
    </row>
    <row r="3" spans="1:6" x14ac:dyDescent="0.3">
      <c r="A3" s="107">
        <v>1</v>
      </c>
      <c r="B3" s="137" t="s">
        <v>348</v>
      </c>
      <c r="C3" s="128" t="s">
        <v>349</v>
      </c>
      <c r="D3" s="37" t="s">
        <v>350</v>
      </c>
      <c r="E3" s="37" t="s">
        <v>352</v>
      </c>
      <c r="F3" s="128"/>
    </row>
    <row r="4" spans="1:6" x14ac:dyDescent="0.3">
      <c r="A4" s="108"/>
      <c r="B4" s="138"/>
      <c r="C4" s="129"/>
      <c r="D4" s="38" t="s">
        <v>351</v>
      </c>
      <c r="E4" s="38" t="s">
        <v>448</v>
      </c>
      <c r="F4" s="129"/>
    </row>
    <row r="5" spans="1:6" x14ac:dyDescent="0.3">
      <c r="A5" s="109"/>
      <c r="B5" s="139"/>
      <c r="C5" s="130"/>
      <c r="D5" s="39" t="s">
        <v>281</v>
      </c>
      <c r="E5" s="41"/>
      <c r="F5" s="130"/>
    </row>
    <row r="6" spans="1:6" x14ac:dyDescent="0.3">
      <c r="A6" s="116">
        <v>2</v>
      </c>
      <c r="B6" s="140" t="s">
        <v>353</v>
      </c>
      <c r="C6" s="134" t="s">
        <v>349</v>
      </c>
      <c r="D6" s="46" t="s">
        <v>350</v>
      </c>
      <c r="E6" s="46" t="s">
        <v>355</v>
      </c>
      <c r="F6" s="134"/>
    </row>
    <row r="7" spans="1:6" x14ac:dyDescent="0.3">
      <c r="A7" s="117"/>
      <c r="B7" s="141"/>
      <c r="C7" s="135"/>
      <c r="D7" s="48" t="s">
        <v>351</v>
      </c>
      <c r="E7" s="48" t="s">
        <v>458</v>
      </c>
      <c r="F7" s="135"/>
    </row>
    <row r="8" spans="1:6" x14ac:dyDescent="0.3">
      <c r="A8" s="118"/>
      <c r="B8" s="142"/>
      <c r="C8" s="136"/>
      <c r="D8" s="50" t="s">
        <v>354</v>
      </c>
      <c r="E8" s="52"/>
      <c r="F8" s="136"/>
    </row>
    <row r="9" spans="1:6" x14ac:dyDescent="0.3">
      <c r="A9" s="116">
        <v>3</v>
      </c>
      <c r="B9" s="140" t="s">
        <v>285</v>
      </c>
      <c r="C9" s="134" t="s">
        <v>349</v>
      </c>
      <c r="D9" s="46" t="s">
        <v>350</v>
      </c>
      <c r="E9" s="46" t="s">
        <v>358</v>
      </c>
      <c r="F9" s="134"/>
    </row>
    <row r="10" spans="1:6" x14ac:dyDescent="0.3">
      <c r="A10" s="117"/>
      <c r="B10" s="141"/>
      <c r="C10" s="135"/>
      <c r="D10" s="48" t="s">
        <v>351</v>
      </c>
      <c r="E10" s="48" t="s">
        <v>459</v>
      </c>
      <c r="F10" s="135"/>
    </row>
    <row r="11" spans="1:6" x14ac:dyDescent="0.3">
      <c r="A11" s="117"/>
      <c r="B11" s="141"/>
      <c r="C11" s="135"/>
      <c r="D11" s="48" t="s">
        <v>356</v>
      </c>
      <c r="E11" s="51"/>
      <c r="F11" s="135"/>
    </row>
    <row r="12" spans="1:6" x14ac:dyDescent="0.3">
      <c r="A12" s="118"/>
      <c r="B12" s="142"/>
      <c r="C12" s="136"/>
      <c r="D12" s="50" t="s">
        <v>357</v>
      </c>
      <c r="E12" s="52"/>
      <c r="F12" s="136"/>
    </row>
    <row r="13" spans="1:6" x14ac:dyDescent="0.3">
      <c r="A13" s="107">
        <v>4</v>
      </c>
      <c r="B13" s="137" t="s">
        <v>359</v>
      </c>
      <c r="C13" s="128" t="s">
        <v>274</v>
      </c>
      <c r="D13" s="37" t="s">
        <v>350</v>
      </c>
      <c r="E13" s="37" t="s">
        <v>362</v>
      </c>
      <c r="F13" s="128"/>
    </row>
    <row r="14" spans="1:6" x14ac:dyDescent="0.3">
      <c r="A14" s="108"/>
      <c r="B14" s="138"/>
      <c r="C14" s="129"/>
      <c r="D14" s="38" t="s">
        <v>360</v>
      </c>
      <c r="E14" s="38" t="s">
        <v>454</v>
      </c>
      <c r="F14" s="129"/>
    </row>
    <row r="15" spans="1:6" x14ac:dyDescent="0.3">
      <c r="A15" s="109"/>
      <c r="B15" s="139"/>
      <c r="C15" s="130"/>
      <c r="D15" s="39" t="s">
        <v>361</v>
      </c>
      <c r="E15" s="41"/>
      <c r="F15" s="130"/>
    </row>
    <row r="16" spans="1:6" x14ac:dyDescent="0.3">
      <c r="A16" s="107">
        <v>5</v>
      </c>
      <c r="B16" s="137" t="s">
        <v>363</v>
      </c>
      <c r="C16" s="128" t="s">
        <v>274</v>
      </c>
      <c r="D16" s="37" t="s">
        <v>364</v>
      </c>
      <c r="E16" s="37" t="s">
        <v>367</v>
      </c>
      <c r="F16" s="128"/>
    </row>
    <row r="17" spans="1:6" x14ac:dyDescent="0.3">
      <c r="A17" s="108"/>
      <c r="B17" s="138"/>
      <c r="C17" s="129"/>
      <c r="D17" s="38" t="s">
        <v>365</v>
      </c>
      <c r="E17" s="38" t="s">
        <v>368</v>
      </c>
      <c r="F17" s="129"/>
    </row>
    <row r="18" spans="1:6" x14ac:dyDescent="0.3">
      <c r="A18" s="109"/>
      <c r="B18" s="139"/>
      <c r="C18" s="130"/>
      <c r="D18" s="39" t="s">
        <v>366</v>
      </c>
      <c r="E18" s="39" t="s">
        <v>460</v>
      </c>
      <c r="F18" s="130"/>
    </row>
    <row r="19" spans="1:6" x14ac:dyDescent="0.3">
      <c r="A19" s="116">
        <v>6</v>
      </c>
      <c r="B19" s="140" t="s">
        <v>369</v>
      </c>
      <c r="C19" s="134" t="s">
        <v>274</v>
      </c>
      <c r="D19" s="46" t="s">
        <v>364</v>
      </c>
      <c r="E19" s="46" t="s">
        <v>371</v>
      </c>
      <c r="F19" s="134"/>
    </row>
    <row r="20" spans="1:6" x14ac:dyDescent="0.3">
      <c r="A20" s="117"/>
      <c r="B20" s="141"/>
      <c r="C20" s="135"/>
      <c r="D20" s="48" t="s">
        <v>365</v>
      </c>
      <c r="E20" s="48" t="s">
        <v>372</v>
      </c>
      <c r="F20" s="135"/>
    </row>
    <row r="21" spans="1:6" x14ac:dyDescent="0.3">
      <c r="A21" s="118"/>
      <c r="B21" s="142"/>
      <c r="C21" s="136"/>
      <c r="D21" s="50" t="s">
        <v>370</v>
      </c>
      <c r="E21" s="50" t="s">
        <v>453</v>
      </c>
      <c r="F21" s="136"/>
    </row>
    <row r="22" spans="1:6" x14ac:dyDescent="0.3">
      <c r="A22" s="107">
        <v>7</v>
      </c>
      <c r="B22" s="137" t="s">
        <v>373</v>
      </c>
      <c r="C22" s="128" t="s">
        <v>274</v>
      </c>
      <c r="D22" s="37" t="s">
        <v>374</v>
      </c>
      <c r="E22" s="37" t="s">
        <v>455</v>
      </c>
      <c r="F22" s="128"/>
    </row>
    <row r="23" spans="1:6" x14ac:dyDescent="0.3">
      <c r="A23" s="109"/>
      <c r="B23" s="139"/>
      <c r="C23" s="130"/>
      <c r="D23" s="39" t="s">
        <v>375</v>
      </c>
      <c r="E23" s="39" t="s">
        <v>461</v>
      </c>
      <c r="F23" s="130"/>
    </row>
    <row r="24" spans="1:6" x14ac:dyDescent="0.3">
      <c r="A24" s="107">
        <v>8</v>
      </c>
      <c r="B24" s="137" t="s">
        <v>211</v>
      </c>
      <c r="C24" s="37" t="s">
        <v>274</v>
      </c>
      <c r="D24" s="37" t="s">
        <v>374</v>
      </c>
      <c r="E24" s="37" t="s">
        <v>455</v>
      </c>
      <c r="F24" s="128"/>
    </row>
    <row r="25" spans="1:6" ht="28.5" x14ac:dyDescent="0.3">
      <c r="A25" s="108"/>
      <c r="B25" s="138"/>
      <c r="C25" s="38" t="s">
        <v>376</v>
      </c>
      <c r="D25" s="38" t="s">
        <v>377</v>
      </c>
      <c r="E25" s="38" t="s">
        <v>461</v>
      </c>
      <c r="F25" s="129"/>
    </row>
    <row r="26" spans="1:6" x14ac:dyDescent="0.3">
      <c r="A26" s="109"/>
      <c r="B26" s="139"/>
      <c r="C26" s="41"/>
      <c r="D26" s="39" t="s">
        <v>378</v>
      </c>
      <c r="E26" s="41"/>
      <c r="F26" s="130"/>
    </row>
    <row r="27" spans="1:6" x14ac:dyDescent="0.3">
      <c r="A27" s="107">
        <v>9</v>
      </c>
      <c r="B27" s="137" t="s">
        <v>379</v>
      </c>
      <c r="C27" s="37" t="s">
        <v>274</v>
      </c>
      <c r="D27" s="37" t="s">
        <v>374</v>
      </c>
      <c r="E27" s="37" t="s">
        <v>455</v>
      </c>
      <c r="F27" s="128"/>
    </row>
    <row r="28" spans="1:6" ht="28.5" x14ac:dyDescent="0.3">
      <c r="A28" s="109"/>
      <c r="B28" s="139"/>
      <c r="C28" s="39" t="s">
        <v>376</v>
      </c>
      <c r="D28" s="39" t="s">
        <v>380</v>
      </c>
      <c r="E28" s="39" t="s">
        <v>461</v>
      </c>
      <c r="F28" s="130"/>
    </row>
    <row r="29" spans="1:6" x14ac:dyDescent="0.3">
      <c r="A29" s="107">
        <v>10</v>
      </c>
      <c r="B29" s="137" t="s">
        <v>381</v>
      </c>
      <c r="C29" s="128" t="s">
        <v>274</v>
      </c>
      <c r="D29" s="37" t="s">
        <v>382</v>
      </c>
      <c r="E29" s="128" t="s">
        <v>426</v>
      </c>
      <c r="F29" s="128"/>
    </row>
    <row r="30" spans="1:6" x14ac:dyDescent="0.3">
      <c r="A30" s="109"/>
      <c r="B30" s="139"/>
      <c r="C30" s="130"/>
      <c r="D30" s="39" t="s">
        <v>383</v>
      </c>
      <c r="E30" s="130"/>
      <c r="F30" s="130"/>
    </row>
    <row r="31" spans="1:6" x14ac:dyDescent="0.3">
      <c r="A31" s="108">
        <v>11</v>
      </c>
      <c r="B31" s="138" t="s">
        <v>229</v>
      </c>
      <c r="C31" s="129" t="s">
        <v>274</v>
      </c>
      <c r="D31" s="38" t="s">
        <v>382</v>
      </c>
      <c r="E31" s="129" t="s">
        <v>384</v>
      </c>
      <c r="F31" s="129"/>
    </row>
    <row r="32" spans="1:6" x14ac:dyDescent="0.3">
      <c r="A32" s="109"/>
      <c r="B32" s="139"/>
      <c r="C32" s="130"/>
      <c r="D32" s="39" t="s">
        <v>462</v>
      </c>
      <c r="E32" s="130"/>
      <c r="F32" s="130"/>
    </row>
  </sheetData>
  <mergeCells count="45">
    <mergeCell ref="A31:A32"/>
    <mergeCell ref="B31:B32"/>
    <mergeCell ref="C31:C32"/>
    <mergeCell ref="E31:E32"/>
    <mergeCell ref="F31:F32"/>
    <mergeCell ref="A29:A30"/>
    <mergeCell ref="B29:B30"/>
    <mergeCell ref="C29:C30"/>
    <mergeCell ref="E29:E30"/>
    <mergeCell ref="F29:F30"/>
    <mergeCell ref="A24:A26"/>
    <mergeCell ref="B24:B26"/>
    <mergeCell ref="F24:F26"/>
    <mergeCell ref="A27:A28"/>
    <mergeCell ref="B27:B28"/>
    <mergeCell ref="F27:F28"/>
    <mergeCell ref="A19:A21"/>
    <mergeCell ref="B19:B21"/>
    <mergeCell ref="C19:C21"/>
    <mergeCell ref="F19:F21"/>
    <mergeCell ref="A22:A23"/>
    <mergeCell ref="B22:B23"/>
    <mergeCell ref="C22:C23"/>
    <mergeCell ref="F22:F23"/>
    <mergeCell ref="A13:A15"/>
    <mergeCell ref="B13:B15"/>
    <mergeCell ref="C13:C15"/>
    <mergeCell ref="F13:F15"/>
    <mergeCell ref="A16:A18"/>
    <mergeCell ref="B16:B18"/>
    <mergeCell ref="C16:C18"/>
    <mergeCell ref="F16:F18"/>
    <mergeCell ref="A6:A8"/>
    <mergeCell ref="B6:B8"/>
    <mergeCell ref="C6:C8"/>
    <mergeCell ref="F6:F8"/>
    <mergeCell ref="A9:A12"/>
    <mergeCell ref="B9:B12"/>
    <mergeCell ref="C9:C12"/>
    <mergeCell ref="F9:F12"/>
    <mergeCell ref="A1:F1"/>
    <mergeCell ref="A3:A5"/>
    <mergeCell ref="B3:B5"/>
    <mergeCell ref="C3:C5"/>
    <mergeCell ref="F3:F5"/>
  </mergeCells>
  <phoneticPr fontId="10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19B6A-B09E-43FB-8899-DD958C5AB540}">
  <sheetPr codeName="Sheet7"/>
  <dimension ref="A1:F34"/>
  <sheetViews>
    <sheetView zoomScaleNormal="100" zoomScaleSheetLayoutView="100" workbookViewId="0">
      <selection activeCell="D3" sqref="D3:D4"/>
    </sheetView>
  </sheetViews>
  <sheetFormatPr defaultColWidth="9.59765625" defaultRowHeight="15.75" x14ac:dyDescent="0.3"/>
  <cols>
    <col min="1" max="1" width="10.1328125" style="57" customWidth="1"/>
    <col min="2" max="2" width="17.1328125" style="9" customWidth="1"/>
    <col min="3" max="3" width="42.59765625" style="9" customWidth="1"/>
    <col min="4" max="4" width="53.265625" style="9" customWidth="1"/>
    <col min="5" max="5" width="45.53125" style="9" customWidth="1"/>
    <col min="6" max="255" width="53.86328125" style="9" customWidth="1"/>
    <col min="256" max="256" width="53.86328125" style="9" bestFit="1" customWidth="1"/>
    <col min="257" max="257" width="10.1328125" style="9" customWidth="1"/>
    <col min="258" max="258" width="17.1328125" style="9" customWidth="1"/>
    <col min="259" max="259" width="57.6640625" style="9" customWidth="1"/>
    <col min="260" max="261" width="45.53125" style="9" customWidth="1"/>
    <col min="262" max="511" width="53.86328125" style="9" customWidth="1"/>
    <col min="512" max="512" width="53.86328125" style="9" bestFit="1" customWidth="1"/>
    <col min="513" max="513" width="10.1328125" style="9" customWidth="1"/>
    <col min="514" max="514" width="17.1328125" style="9" customWidth="1"/>
    <col min="515" max="515" width="57.6640625" style="9" customWidth="1"/>
    <col min="516" max="517" width="45.53125" style="9" customWidth="1"/>
    <col min="518" max="767" width="53.86328125" style="9" customWidth="1"/>
    <col min="768" max="768" width="53.86328125" style="9" bestFit="1" customWidth="1"/>
    <col min="769" max="769" width="10.1328125" style="9" customWidth="1"/>
    <col min="770" max="770" width="17.1328125" style="9" customWidth="1"/>
    <col min="771" max="771" width="57.6640625" style="9" customWidth="1"/>
    <col min="772" max="773" width="45.53125" style="9" customWidth="1"/>
    <col min="774" max="1023" width="53.86328125" style="9" customWidth="1"/>
    <col min="1024" max="1024" width="53.86328125" style="9" bestFit="1" customWidth="1"/>
    <col min="1025" max="1025" width="10.1328125" style="9" customWidth="1"/>
    <col min="1026" max="1026" width="17.1328125" style="9" customWidth="1"/>
    <col min="1027" max="1027" width="57.6640625" style="9" customWidth="1"/>
    <col min="1028" max="1029" width="45.53125" style="9" customWidth="1"/>
    <col min="1030" max="1279" width="53.86328125" style="9" customWidth="1"/>
    <col min="1280" max="1280" width="53.86328125" style="9" bestFit="1" customWidth="1"/>
    <col min="1281" max="1281" width="10.1328125" style="9" customWidth="1"/>
    <col min="1282" max="1282" width="17.1328125" style="9" customWidth="1"/>
    <col min="1283" max="1283" width="57.6640625" style="9" customWidth="1"/>
    <col min="1284" max="1285" width="45.53125" style="9" customWidth="1"/>
    <col min="1286" max="1535" width="53.86328125" style="9" customWidth="1"/>
    <col min="1536" max="1536" width="53.86328125" style="9" bestFit="1" customWidth="1"/>
    <col min="1537" max="1537" width="10.1328125" style="9" customWidth="1"/>
    <col min="1538" max="1538" width="17.1328125" style="9" customWidth="1"/>
    <col min="1539" max="1539" width="57.6640625" style="9" customWidth="1"/>
    <col min="1540" max="1541" width="45.53125" style="9" customWidth="1"/>
    <col min="1542" max="1791" width="53.86328125" style="9" customWidth="1"/>
    <col min="1792" max="1792" width="53.86328125" style="9" bestFit="1" customWidth="1"/>
    <col min="1793" max="1793" width="10.1328125" style="9" customWidth="1"/>
    <col min="1794" max="1794" width="17.1328125" style="9" customWidth="1"/>
    <col min="1795" max="1795" width="57.6640625" style="9" customWidth="1"/>
    <col min="1796" max="1797" width="45.53125" style="9" customWidth="1"/>
    <col min="1798" max="2047" width="53.86328125" style="9" customWidth="1"/>
    <col min="2048" max="2048" width="53.86328125" style="9" bestFit="1" customWidth="1"/>
    <col min="2049" max="2049" width="10.1328125" style="9" customWidth="1"/>
    <col min="2050" max="2050" width="17.1328125" style="9" customWidth="1"/>
    <col min="2051" max="2051" width="57.6640625" style="9" customWidth="1"/>
    <col min="2052" max="2053" width="45.53125" style="9" customWidth="1"/>
    <col min="2054" max="2303" width="53.86328125" style="9" customWidth="1"/>
    <col min="2304" max="2304" width="53.86328125" style="9" bestFit="1" customWidth="1"/>
    <col min="2305" max="2305" width="10.1328125" style="9" customWidth="1"/>
    <col min="2306" max="2306" width="17.1328125" style="9" customWidth="1"/>
    <col min="2307" max="2307" width="57.6640625" style="9" customWidth="1"/>
    <col min="2308" max="2309" width="45.53125" style="9" customWidth="1"/>
    <col min="2310" max="2559" width="53.86328125" style="9" customWidth="1"/>
    <col min="2560" max="2560" width="53.86328125" style="9" bestFit="1" customWidth="1"/>
    <col min="2561" max="2561" width="10.1328125" style="9" customWidth="1"/>
    <col min="2562" max="2562" width="17.1328125" style="9" customWidth="1"/>
    <col min="2563" max="2563" width="57.6640625" style="9" customWidth="1"/>
    <col min="2564" max="2565" width="45.53125" style="9" customWidth="1"/>
    <col min="2566" max="2815" width="53.86328125" style="9" customWidth="1"/>
    <col min="2816" max="2816" width="53.86328125" style="9" bestFit="1" customWidth="1"/>
    <col min="2817" max="2817" width="10.1328125" style="9" customWidth="1"/>
    <col min="2818" max="2818" width="17.1328125" style="9" customWidth="1"/>
    <col min="2819" max="2819" width="57.6640625" style="9" customWidth="1"/>
    <col min="2820" max="2821" width="45.53125" style="9" customWidth="1"/>
    <col min="2822" max="3071" width="53.86328125" style="9" customWidth="1"/>
    <col min="3072" max="3072" width="53.86328125" style="9" bestFit="1" customWidth="1"/>
    <col min="3073" max="3073" width="10.1328125" style="9" customWidth="1"/>
    <col min="3074" max="3074" width="17.1328125" style="9" customWidth="1"/>
    <col min="3075" max="3075" width="57.6640625" style="9" customWidth="1"/>
    <col min="3076" max="3077" width="45.53125" style="9" customWidth="1"/>
    <col min="3078" max="3327" width="53.86328125" style="9" customWidth="1"/>
    <col min="3328" max="3328" width="53.86328125" style="9" bestFit="1" customWidth="1"/>
    <col min="3329" max="3329" width="10.1328125" style="9" customWidth="1"/>
    <col min="3330" max="3330" width="17.1328125" style="9" customWidth="1"/>
    <col min="3331" max="3331" width="57.6640625" style="9" customWidth="1"/>
    <col min="3332" max="3333" width="45.53125" style="9" customWidth="1"/>
    <col min="3334" max="3583" width="53.86328125" style="9" customWidth="1"/>
    <col min="3584" max="3584" width="53.86328125" style="9" bestFit="1" customWidth="1"/>
    <col min="3585" max="3585" width="10.1328125" style="9" customWidth="1"/>
    <col min="3586" max="3586" width="17.1328125" style="9" customWidth="1"/>
    <col min="3587" max="3587" width="57.6640625" style="9" customWidth="1"/>
    <col min="3588" max="3589" width="45.53125" style="9" customWidth="1"/>
    <col min="3590" max="3839" width="53.86328125" style="9" customWidth="1"/>
    <col min="3840" max="3840" width="53.86328125" style="9" bestFit="1" customWidth="1"/>
    <col min="3841" max="3841" width="10.1328125" style="9" customWidth="1"/>
    <col min="3842" max="3842" width="17.1328125" style="9" customWidth="1"/>
    <col min="3843" max="3843" width="57.6640625" style="9" customWidth="1"/>
    <col min="3844" max="3845" width="45.53125" style="9" customWidth="1"/>
    <col min="3846" max="4095" width="53.86328125" style="9" customWidth="1"/>
    <col min="4096" max="4096" width="53.86328125" style="9" bestFit="1" customWidth="1"/>
    <col min="4097" max="4097" width="10.1328125" style="9" customWidth="1"/>
    <col min="4098" max="4098" width="17.1328125" style="9" customWidth="1"/>
    <col min="4099" max="4099" width="57.6640625" style="9" customWidth="1"/>
    <col min="4100" max="4101" width="45.53125" style="9" customWidth="1"/>
    <col min="4102" max="4351" width="53.86328125" style="9" customWidth="1"/>
    <col min="4352" max="4352" width="53.86328125" style="9" bestFit="1" customWidth="1"/>
    <col min="4353" max="4353" width="10.1328125" style="9" customWidth="1"/>
    <col min="4354" max="4354" width="17.1328125" style="9" customWidth="1"/>
    <col min="4355" max="4355" width="57.6640625" style="9" customWidth="1"/>
    <col min="4356" max="4357" width="45.53125" style="9" customWidth="1"/>
    <col min="4358" max="4607" width="53.86328125" style="9" customWidth="1"/>
    <col min="4608" max="4608" width="53.86328125" style="9" bestFit="1" customWidth="1"/>
    <col min="4609" max="4609" width="10.1328125" style="9" customWidth="1"/>
    <col min="4610" max="4610" width="17.1328125" style="9" customWidth="1"/>
    <col min="4611" max="4611" width="57.6640625" style="9" customWidth="1"/>
    <col min="4612" max="4613" width="45.53125" style="9" customWidth="1"/>
    <col min="4614" max="4863" width="53.86328125" style="9" customWidth="1"/>
    <col min="4864" max="4864" width="53.86328125" style="9" bestFit="1" customWidth="1"/>
    <col min="4865" max="4865" width="10.1328125" style="9" customWidth="1"/>
    <col min="4866" max="4866" width="17.1328125" style="9" customWidth="1"/>
    <col min="4867" max="4867" width="57.6640625" style="9" customWidth="1"/>
    <col min="4868" max="4869" width="45.53125" style="9" customWidth="1"/>
    <col min="4870" max="5119" width="53.86328125" style="9" customWidth="1"/>
    <col min="5120" max="5120" width="53.86328125" style="9" bestFit="1" customWidth="1"/>
    <col min="5121" max="5121" width="10.1328125" style="9" customWidth="1"/>
    <col min="5122" max="5122" width="17.1328125" style="9" customWidth="1"/>
    <col min="5123" max="5123" width="57.6640625" style="9" customWidth="1"/>
    <col min="5124" max="5125" width="45.53125" style="9" customWidth="1"/>
    <col min="5126" max="5375" width="53.86328125" style="9" customWidth="1"/>
    <col min="5376" max="5376" width="53.86328125" style="9" bestFit="1" customWidth="1"/>
    <col min="5377" max="5377" width="10.1328125" style="9" customWidth="1"/>
    <col min="5378" max="5378" width="17.1328125" style="9" customWidth="1"/>
    <col min="5379" max="5379" width="57.6640625" style="9" customWidth="1"/>
    <col min="5380" max="5381" width="45.53125" style="9" customWidth="1"/>
    <col min="5382" max="5631" width="53.86328125" style="9" customWidth="1"/>
    <col min="5632" max="5632" width="53.86328125" style="9" bestFit="1" customWidth="1"/>
    <col min="5633" max="5633" width="10.1328125" style="9" customWidth="1"/>
    <col min="5634" max="5634" width="17.1328125" style="9" customWidth="1"/>
    <col min="5635" max="5635" width="57.6640625" style="9" customWidth="1"/>
    <col min="5636" max="5637" width="45.53125" style="9" customWidth="1"/>
    <col min="5638" max="5887" width="53.86328125" style="9" customWidth="1"/>
    <col min="5888" max="5888" width="53.86328125" style="9" bestFit="1" customWidth="1"/>
    <col min="5889" max="5889" width="10.1328125" style="9" customWidth="1"/>
    <col min="5890" max="5890" width="17.1328125" style="9" customWidth="1"/>
    <col min="5891" max="5891" width="57.6640625" style="9" customWidth="1"/>
    <col min="5892" max="5893" width="45.53125" style="9" customWidth="1"/>
    <col min="5894" max="6143" width="53.86328125" style="9" customWidth="1"/>
    <col min="6144" max="6144" width="53.86328125" style="9" bestFit="1" customWidth="1"/>
    <col min="6145" max="6145" width="10.1328125" style="9" customWidth="1"/>
    <col min="6146" max="6146" width="17.1328125" style="9" customWidth="1"/>
    <col min="6147" max="6147" width="57.6640625" style="9" customWidth="1"/>
    <col min="6148" max="6149" width="45.53125" style="9" customWidth="1"/>
    <col min="6150" max="6399" width="53.86328125" style="9" customWidth="1"/>
    <col min="6400" max="6400" width="53.86328125" style="9" bestFit="1" customWidth="1"/>
    <col min="6401" max="6401" width="10.1328125" style="9" customWidth="1"/>
    <col min="6402" max="6402" width="17.1328125" style="9" customWidth="1"/>
    <col min="6403" max="6403" width="57.6640625" style="9" customWidth="1"/>
    <col min="6404" max="6405" width="45.53125" style="9" customWidth="1"/>
    <col min="6406" max="6655" width="53.86328125" style="9" customWidth="1"/>
    <col min="6656" max="6656" width="53.86328125" style="9" bestFit="1" customWidth="1"/>
    <col min="6657" max="6657" width="10.1328125" style="9" customWidth="1"/>
    <col min="6658" max="6658" width="17.1328125" style="9" customWidth="1"/>
    <col min="6659" max="6659" width="57.6640625" style="9" customWidth="1"/>
    <col min="6660" max="6661" width="45.53125" style="9" customWidth="1"/>
    <col min="6662" max="6911" width="53.86328125" style="9" customWidth="1"/>
    <col min="6912" max="6912" width="53.86328125" style="9" bestFit="1" customWidth="1"/>
    <col min="6913" max="6913" width="10.1328125" style="9" customWidth="1"/>
    <col min="6914" max="6914" width="17.1328125" style="9" customWidth="1"/>
    <col min="6915" max="6915" width="57.6640625" style="9" customWidth="1"/>
    <col min="6916" max="6917" width="45.53125" style="9" customWidth="1"/>
    <col min="6918" max="7167" width="53.86328125" style="9" customWidth="1"/>
    <col min="7168" max="7168" width="53.86328125" style="9" bestFit="1" customWidth="1"/>
    <col min="7169" max="7169" width="10.1328125" style="9" customWidth="1"/>
    <col min="7170" max="7170" width="17.1328125" style="9" customWidth="1"/>
    <col min="7171" max="7171" width="57.6640625" style="9" customWidth="1"/>
    <col min="7172" max="7173" width="45.53125" style="9" customWidth="1"/>
    <col min="7174" max="7423" width="53.86328125" style="9" customWidth="1"/>
    <col min="7424" max="7424" width="53.86328125" style="9" bestFit="1" customWidth="1"/>
    <col min="7425" max="7425" width="10.1328125" style="9" customWidth="1"/>
    <col min="7426" max="7426" width="17.1328125" style="9" customWidth="1"/>
    <col min="7427" max="7427" width="57.6640625" style="9" customWidth="1"/>
    <col min="7428" max="7429" width="45.53125" style="9" customWidth="1"/>
    <col min="7430" max="7679" width="53.86328125" style="9" customWidth="1"/>
    <col min="7680" max="7680" width="53.86328125" style="9" bestFit="1" customWidth="1"/>
    <col min="7681" max="7681" width="10.1328125" style="9" customWidth="1"/>
    <col min="7682" max="7682" width="17.1328125" style="9" customWidth="1"/>
    <col min="7683" max="7683" width="57.6640625" style="9" customWidth="1"/>
    <col min="7684" max="7685" width="45.53125" style="9" customWidth="1"/>
    <col min="7686" max="7935" width="53.86328125" style="9" customWidth="1"/>
    <col min="7936" max="7936" width="53.86328125" style="9" bestFit="1" customWidth="1"/>
    <col min="7937" max="7937" width="10.1328125" style="9" customWidth="1"/>
    <col min="7938" max="7938" width="17.1328125" style="9" customWidth="1"/>
    <col min="7939" max="7939" width="57.6640625" style="9" customWidth="1"/>
    <col min="7940" max="7941" width="45.53125" style="9" customWidth="1"/>
    <col min="7942" max="8191" width="53.86328125" style="9" customWidth="1"/>
    <col min="8192" max="8192" width="53.86328125" style="9" bestFit="1" customWidth="1"/>
    <col min="8193" max="8193" width="10.1328125" style="9" customWidth="1"/>
    <col min="8194" max="8194" width="17.1328125" style="9" customWidth="1"/>
    <col min="8195" max="8195" width="57.6640625" style="9" customWidth="1"/>
    <col min="8196" max="8197" width="45.53125" style="9" customWidth="1"/>
    <col min="8198" max="8447" width="53.86328125" style="9" customWidth="1"/>
    <col min="8448" max="8448" width="53.86328125" style="9" bestFit="1" customWidth="1"/>
    <col min="8449" max="8449" width="10.1328125" style="9" customWidth="1"/>
    <col min="8450" max="8450" width="17.1328125" style="9" customWidth="1"/>
    <col min="8451" max="8451" width="57.6640625" style="9" customWidth="1"/>
    <col min="8452" max="8453" width="45.53125" style="9" customWidth="1"/>
    <col min="8454" max="8703" width="53.86328125" style="9" customWidth="1"/>
    <col min="8704" max="8704" width="53.86328125" style="9" bestFit="1" customWidth="1"/>
    <col min="8705" max="8705" width="10.1328125" style="9" customWidth="1"/>
    <col min="8706" max="8706" width="17.1328125" style="9" customWidth="1"/>
    <col min="8707" max="8707" width="57.6640625" style="9" customWidth="1"/>
    <col min="8708" max="8709" width="45.53125" style="9" customWidth="1"/>
    <col min="8710" max="8959" width="53.86328125" style="9" customWidth="1"/>
    <col min="8960" max="8960" width="53.86328125" style="9" bestFit="1" customWidth="1"/>
    <col min="8961" max="8961" width="10.1328125" style="9" customWidth="1"/>
    <col min="8962" max="8962" width="17.1328125" style="9" customWidth="1"/>
    <col min="8963" max="8963" width="57.6640625" style="9" customWidth="1"/>
    <col min="8964" max="8965" width="45.53125" style="9" customWidth="1"/>
    <col min="8966" max="9215" width="53.86328125" style="9" customWidth="1"/>
    <col min="9216" max="9216" width="53.86328125" style="9" bestFit="1" customWidth="1"/>
    <col min="9217" max="9217" width="10.1328125" style="9" customWidth="1"/>
    <col min="9218" max="9218" width="17.1328125" style="9" customWidth="1"/>
    <col min="9219" max="9219" width="57.6640625" style="9" customWidth="1"/>
    <col min="9220" max="9221" width="45.53125" style="9" customWidth="1"/>
    <col min="9222" max="9471" width="53.86328125" style="9" customWidth="1"/>
    <col min="9472" max="9472" width="53.86328125" style="9" bestFit="1" customWidth="1"/>
    <col min="9473" max="9473" width="10.1328125" style="9" customWidth="1"/>
    <col min="9474" max="9474" width="17.1328125" style="9" customWidth="1"/>
    <col min="9475" max="9475" width="57.6640625" style="9" customWidth="1"/>
    <col min="9476" max="9477" width="45.53125" style="9" customWidth="1"/>
    <col min="9478" max="9727" width="53.86328125" style="9" customWidth="1"/>
    <col min="9728" max="9728" width="53.86328125" style="9" bestFit="1" customWidth="1"/>
    <col min="9729" max="9729" width="10.1328125" style="9" customWidth="1"/>
    <col min="9730" max="9730" width="17.1328125" style="9" customWidth="1"/>
    <col min="9731" max="9731" width="57.6640625" style="9" customWidth="1"/>
    <col min="9732" max="9733" width="45.53125" style="9" customWidth="1"/>
    <col min="9734" max="9983" width="53.86328125" style="9" customWidth="1"/>
    <col min="9984" max="9984" width="53.86328125" style="9" bestFit="1" customWidth="1"/>
    <col min="9985" max="9985" width="10.1328125" style="9" customWidth="1"/>
    <col min="9986" max="9986" width="17.1328125" style="9" customWidth="1"/>
    <col min="9987" max="9987" width="57.6640625" style="9" customWidth="1"/>
    <col min="9988" max="9989" width="45.53125" style="9" customWidth="1"/>
    <col min="9990" max="10239" width="53.86328125" style="9" customWidth="1"/>
    <col min="10240" max="10240" width="53.86328125" style="9" bestFit="1" customWidth="1"/>
    <col min="10241" max="10241" width="10.1328125" style="9" customWidth="1"/>
    <col min="10242" max="10242" width="17.1328125" style="9" customWidth="1"/>
    <col min="10243" max="10243" width="57.6640625" style="9" customWidth="1"/>
    <col min="10244" max="10245" width="45.53125" style="9" customWidth="1"/>
    <col min="10246" max="10495" width="53.86328125" style="9" customWidth="1"/>
    <col min="10496" max="10496" width="53.86328125" style="9" bestFit="1" customWidth="1"/>
    <col min="10497" max="10497" width="10.1328125" style="9" customWidth="1"/>
    <col min="10498" max="10498" width="17.1328125" style="9" customWidth="1"/>
    <col min="10499" max="10499" width="57.6640625" style="9" customWidth="1"/>
    <col min="10500" max="10501" width="45.53125" style="9" customWidth="1"/>
    <col min="10502" max="10751" width="53.86328125" style="9" customWidth="1"/>
    <col min="10752" max="10752" width="53.86328125" style="9" bestFit="1" customWidth="1"/>
    <col min="10753" max="10753" width="10.1328125" style="9" customWidth="1"/>
    <col min="10754" max="10754" width="17.1328125" style="9" customWidth="1"/>
    <col min="10755" max="10755" width="57.6640625" style="9" customWidth="1"/>
    <col min="10756" max="10757" width="45.53125" style="9" customWidth="1"/>
    <col min="10758" max="11007" width="53.86328125" style="9" customWidth="1"/>
    <col min="11008" max="11008" width="53.86328125" style="9" bestFit="1" customWidth="1"/>
    <col min="11009" max="11009" width="10.1328125" style="9" customWidth="1"/>
    <col min="11010" max="11010" width="17.1328125" style="9" customWidth="1"/>
    <col min="11011" max="11011" width="57.6640625" style="9" customWidth="1"/>
    <col min="11012" max="11013" width="45.53125" style="9" customWidth="1"/>
    <col min="11014" max="11263" width="53.86328125" style="9" customWidth="1"/>
    <col min="11264" max="11264" width="53.86328125" style="9" bestFit="1" customWidth="1"/>
    <col min="11265" max="11265" width="10.1328125" style="9" customWidth="1"/>
    <col min="11266" max="11266" width="17.1328125" style="9" customWidth="1"/>
    <col min="11267" max="11267" width="57.6640625" style="9" customWidth="1"/>
    <col min="11268" max="11269" width="45.53125" style="9" customWidth="1"/>
    <col min="11270" max="11519" width="53.86328125" style="9" customWidth="1"/>
    <col min="11520" max="11520" width="53.86328125" style="9" bestFit="1" customWidth="1"/>
    <col min="11521" max="11521" width="10.1328125" style="9" customWidth="1"/>
    <col min="11522" max="11522" width="17.1328125" style="9" customWidth="1"/>
    <col min="11523" max="11523" width="57.6640625" style="9" customWidth="1"/>
    <col min="11524" max="11525" width="45.53125" style="9" customWidth="1"/>
    <col min="11526" max="11775" width="53.86328125" style="9" customWidth="1"/>
    <col min="11776" max="11776" width="53.86328125" style="9" bestFit="1" customWidth="1"/>
    <col min="11777" max="11777" width="10.1328125" style="9" customWidth="1"/>
    <col min="11778" max="11778" width="17.1328125" style="9" customWidth="1"/>
    <col min="11779" max="11779" width="57.6640625" style="9" customWidth="1"/>
    <col min="11780" max="11781" width="45.53125" style="9" customWidth="1"/>
    <col min="11782" max="12031" width="53.86328125" style="9" customWidth="1"/>
    <col min="12032" max="12032" width="53.86328125" style="9" bestFit="1" customWidth="1"/>
    <col min="12033" max="12033" width="10.1328125" style="9" customWidth="1"/>
    <col min="12034" max="12034" width="17.1328125" style="9" customWidth="1"/>
    <col min="12035" max="12035" width="57.6640625" style="9" customWidth="1"/>
    <col min="12036" max="12037" width="45.53125" style="9" customWidth="1"/>
    <col min="12038" max="12287" width="53.86328125" style="9" customWidth="1"/>
    <col min="12288" max="12288" width="53.86328125" style="9" bestFit="1" customWidth="1"/>
    <col min="12289" max="12289" width="10.1328125" style="9" customWidth="1"/>
    <col min="12290" max="12290" width="17.1328125" style="9" customWidth="1"/>
    <col min="12291" max="12291" width="57.6640625" style="9" customWidth="1"/>
    <col min="12292" max="12293" width="45.53125" style="9" customWidth="1"/>
    <col min="12294" max="12543" width="53.86328125" style="9" customWidth="1"/>
    <col min="12544" max="12544" width="53.86328125" style="9" bestFit="1" customWidth="1"/>
    <col min="12545" max="12545" width="10.1328125" style="9" customWidth="1"/>
    <col min="12546" max="12546" width="17.1328125" style="9" customWidth="1"/>
    <col min="12547" max="12547" width="57.6640625" style="9" customWidth="1"/>
    <col min="12548" max="12549" width="45.53125" style="9" customWidth="1"/>
    <col min="12550" max="12799" width="53.86328125" style="9" customWidth="1"/>
    <col min="12800" max="12800" width="53.86328125" style="9" bestFit="1" customWidth="1"/>
    <col min="12801" max="12801" width="10.1328125" style="9" customWidth="1"/>
    <col min="12802" max="12802" width="17.1328125" style="9" customWidth="1"/>
    <col min="12803" max="12803" width="57.6640625" style="9" customWidth="1"/>
    <col min="12804" max="12805" width="45.53125" style="9" customWidth="1"/>
    <col min="12806" max="13055" width="53.86328125" style="9" customWidth="1"/>
    <col min="13056" max="13056" width="53.86328125" style="9" bestFit="1" customWidth="1"/>
    <col min="13057" max="13057" width="10.1328125" style="9" customWidth="1"/>
    <col min="13058" max="13058" width="17.1328125" style="9" customWidth="1"/>
    <col min="13059" max="13059" width="57.6640625" style="9" customWidth="1"/>
    <col min="13060" max="13061" width="45.53125" style="9" customWidth="1"/>
    <col min="13062" max="13311" width="53.86328125" style="9" customWidth="1"/>
    <col min="13312" max="13312" width="53.86328125" style="9" bestFit="1" customWidth="1"/>
    <col min="13313" max="13313" width="10.1328125" style="9" customWidth="1"/>
    <col min="13314" max="13314" width="17.1328125" style="9" customWidth="1"/>
    <col min="13315" max="13315" width="57.6640625" style="9" customWidth="1"/>
    <col min="13316" max="13317" width="45.53125" style="9" customWidth="1"/>
    <col min="13318" max="13567" width="53.86328125" style="9" customWidth="1"/>
    <col min="13568" max="13568" width="53.86328125" style="9" bestFit="1" customWidth="1"/>
    <col min="13569" max="13569" width="10.1328125" style="9" customWidth="1"/>
    <col min="13570" max="13570" width="17.1328125" style="9" customWidth="1"/>
    <col min="13571" max="13571" width="57.6640625" style="9" customWidth="1"/>
    <col min="13572" max="13573" width="45.53125" style="9" customWidth="1"/>
    <col min="13574" max="13823" width="53.86328125" style="9" customWidth="1"/>
    <col min="13824" max="13824" width="53.86328125" style="9" bestFit="1" customWidth="1"/>
    <col min="13825" max="13825" width="10.1328125" style="9" customWidth="1"/>
    <col min="13826" max="13826" width="17.1328125" style="9" customWidth="1"/>
    <col min="13827" max="13827" width="57.6640625" style="9" customWidth="1"/>
    <col min="13828" max="13829" width="45.53125" style="9" customWidth="1"/>
    <col min="13830" max="14079" width="53.86328125" style="9" customWidth="1"/>
    <col min="14080" max="14080" width="53.86328125" style="9" bestFit="1" customWidth="1"/>
    <col min="14081" max="14081" width="10.1328125" style="9" customWidth="1"/>
    <col min="14082" max="14082" width="17.1328125" style="9" customWidth="1"/>
    <col min="14083" max="14083" width="57.6640625" style="9" customWidth="1"/>
    <col min="14084" max="14085" width="45.53125" style="9" customWidth="1"/>
    <col min="14086" max="14335" width="53.86328125" style="9" customWidth="1"/>
    <col min="14336" max="14336" width="53.86328125" style="9" bestFit="1" customWidth="1"/>
    <col min="14337" max="14337" width="10.1328125" style="9" customWidth="1"/>
    <col min="14338" max="14338" width="17.1328125" style="9" customWidth="1"/>
    <col min="14339" max="14339" width="57.6640625" style="9" customWidth="1"/>
    <col min="14340" max="14341" width="45.53125" style="9" customWidth="1"/>
    <col min="14342" max="14591" width="53.86328125" style="9" customWidth="1"/>
    <col min="14592" max="14592" width="53.86328125" style="9" bestFit="1" customWidth="1"/>
    <col min="14593" max="14593" width="10.1328125" style="9" customWidth="1"/>
    <col min="14594" max="14594" width="17.1328125" style="9" customWidth="1"/>
    <col min="14595" max="14595" width="57.6640625" style="9" customWidth="1"/>
    <col min="14596" max="14597" width="45.53125" style="9" customWidth="1"/>
    <col min="14598" max="14847" width="53.86328125" style="9" customWidth="1"/>
    <col min="14848" max="14848" width="53.86328125" style="9" bestFit="1" customWidth="1"/>
    <col min="14849" max="14849" width="10.1328125" style="9" customWidth="1"/>
    <col min="14850" max="14850" width="17.1328125" style="9" customWidth="1"/>
    <col min="14851" max="14851" width="57.6640625" style="9" customWidth="1"/>
    <col min="14852" max="14853" width="45.53125" style="9" customWidth="1"/>
    <col min="14854" max="15103" width="53.86328125" style="9" customWidth="1"/>
    <col min="15104" max="15104" width="53.86328125" style="9" bestFit="1" customWidth="1"/>
    <col min="15105" max="15105" width="10.1328125" style="9" customWidth="1"/>
    <col min="15106" max="15106" width="17.1328125" style="9" customWidth="1"/>
    <col min="15107" max="15107" width="57.6640625" style="9" customWidth="1"/>
    <col min="15108" max="15109" width="45.53125" style="9" customWidth="1"/>
    <col min="15110" max="15359" width="53.86328125" style="9" customWidth="1"/>
    <col min="15360" max="15360" width="53.86328125" style="9" bestFit="1" customWidth="1"/>
    <col min="15361" max="15361" width="10.1328125" style="9" customWidth="1"/>
    <col min="15362" max="15362" width="17.1328125" style="9" customWidth="1"/>
    <col min="15363" max="15363" width="57.6640625" style="9" customWidth="1"/>
    <col min="15364" max="15365" width="45.53125" style="9" customWidth="1"/>
    <col min="15366" max="15615" width="53.86328125" style="9" customWidth="1"/>
    <col min="15616" max="15616" width="53.86328125" style="9" bestFit="1" customWidth="1"/>
    <col min="15617" max="15617" width="10.1328125" style="9" customWidth="1"/>
    <col min="15618" max="15618" width="17.1328125" style="9" customWidth="1"/>
    <col min="15619" max="15619" width="57.6640625" style="9" customWidth="1"/>
    <col min="15620" max="15621" width="45.53125" style="9" customWidth="1"/>
    <col min="15622" max="15871" width="53.86328125" style="9" customWidth="1"/>
    <col min="15872" max="15872" width="53.86328125" style="9" bestFit="1" customWidth="1"/>
    <col min="15873" max="15873" width="10.1328125" style="9" customWidth="1"/>
    <col min="15874" max="15874" width="17.1328125" style="9" customWidth="1"/>
    <col min="15875" max="15875" width="57.6640625" style="9" customWidth="1"/>
    <col min="15876" max="15877" width="45.53125" style="9" customWidth="1"/>
    <col min="15878" max="16127" width="53.86328125" style="9" customWidth="1"/>
    <col min="16128" max="16128" width="53.86328125" style="9" bestFit="1" customWidth="1"/>
    <col min="16129" max="16129" width="10.1328125" style="9" customWidth="1"/>
    <col min="16130" max="16130" width="17.1328125" style="9" customWidth="1"/>
    <col min="16131" max="16131" width="57.6640625" style="9" customWidth="1"/>
    <col min="16132" max="16133" width="45.53125" style="9" customWidth="1"/>
    <col min="16134" max="16383" width="53.86328125" style="9" customWidth="1"/>
    <col min="16384" max="16384" width="53.86328125" style="9" bestFit="1" customWidth="1"/>
  </cols>
  <sheetData>
    <row r="1" spans="1:6" ht="23.25" x14ac:dyDescent="0.3">
      <c r="A1" s="103" t="s">
        <v>515</v>
      </c>
      <c r="B1" s="103"/>
      <c r="C1" s="103"/>
      <c r="D1" s="103"/>
      <c r="E1" s="103"/>
      <c r="F1" s="103"/>
    </row>
    <row r="2" spans="1:6" x14ac:dyDescent="0.3">
      <c r="A2" s="44" t="s">
        <v>148</v>
      </c>
      <c r="B2" s="58" t="s">
        <v>265</v>
      </c>
      <c r="C2" s="44" t="s">
        <v>266</v>
      </c>
      <c r="D2" s="44" t="s">
        <v>267</v>
      </c>
      <c r="E2" s="56" t="s">
        <v>268</v>
      </c>
      <c r="F2" s="44" t="s">
        <v>200</v>
      </c>
    </row>
    <row r="3" spans="1:6" ht="28.5" x14ac:dyDescent="0.3">
      <c r="A3" s="107">
        <v>1</v>
      </c>
      <c r="B3" s="125" t="s">
        <v>385</v>
      </c>
      <c r="C3" s="59" t="s">
        <v>413</v>
      </c>
      <c r="D3" s="137" t="s">
        <v>414</v>
      </c>
      <c r="E3" s="137" t="s">
        <v>415</v>
      </c>
      <c r="F3" s="61"/>
    </row>
    <row r="4" spans="1:6" ht="42.75" x14ac:dyDescent="0.3">
      <c r="A4" s="109"/>
      <c r="B4" s="127"/>
      <c r="C4" s="60" t="s">
        <v>416</v>
      </c>
      <c r="D4" s="139"/>
      <c r="E4" s="139"/>
      <c r="F4" s="62"/>
    </row>
    <row r="5" spans="1:6" x14ac:dyDescent="0.3">
      <c r="A5" s="107">
        <v>2</v>
      </c>
      <c r="B5" s="125" t="s">
        <v>386</v>
      </c>
      <c r="C5" s="128" t="s">
        <v>274</v>
      </c>
      <c r="D5" s="37" t="s">
        <v>387</v>
      </c>
      <c r="E5" s="27" t="s">
        <v>389</v>
      </c>
      <c r="F5" s="61"/>
    </row>
    <row r="6" spans="1:6" ht="28.5" x14ac:dyDescent="0.3">
      <c r="A6" s="108"/>
      <c r="B6" s="126"/>
      <c r="C6" s="129"/>
      <c r="D6" s="38" t="s">
        <v>360</v>
      </c>
      <c r="E6" s="29" t="s">
        <v>417</v>
      </c>
      <c r="F6" s="63"/>
    </row>
    <row r="7" spans="1:6" x14ac:dyDescent="0.3">
      <c r="A7" s="109"/>
      <c r="B7" s="127"/>
      <c r="C7" s="130"/>
      <c r="D7" s="39" t="s">
        <v>388</v>
      </c>
      <c r="E7" s="30"/>
      <c r="F7" s="62"/>
    </row>
    <row r="8" spans="1:6" x14ac:dyDescent="0.3">
      <c r="A8" s="116">
        <v>3</v>
      </c>
      <c r="B8" s="131" t="s">
        <v>390</v>
      </c>
      <c r="C8" s="134" t="s">
        <v>274</v>
      </c>
      <c r="D8" s="46" t="s">
        <v>391</v>
      </c>
      <c r="E8" s="45" t="s">
        <v>394</v>
      </c>
      <c r="F8" s="64"/>
    </row>
    <row r="9" spans="1:6" x14ac:dyDescent="0.3">
      <c r="A9" s="117"/>
      <c r="B9" s="132"/>
      <c r="C9" s="135"/>
      <c r="D9" s="48" t="s">
        <v>392</v>
      </c>
      <c r="E9" s="47" t="s">
        <v>395</v>
      </c>
      <c r="F9" s="65"/>
    </row>
    <row r="10" spans="1:6" x14ac:dyDescent="0.3">
      <c r="A10" s="118"/>
      <c r="B10" s="133"/>
      <c r="C10" s="136"/>
      <c r="D10" s="50" t="s">
        <v>393</v>
      </c>
      <c r="E10" s="49" t="s">
        <v>418</v>
      </c>
      <c r="F10" s="66"/>
    </row>
    <row r="11" spans="1:6" x14ac:dyDescent="0.3">
      <c r="A11" s="107">
        <v>4</v>
      </c>
      <c r="B11" s="125" t="s">
        <v>359</v>
      </c>
      <c r="C11" s="128" t="s">
        <v>274</v>
      </c>
      <c r="D11" s="37" t="s">
        <v>387</v>
      </c>
      <c r="E11" s="27" t="s">
        <v>389</v>
      </c>
      <c r="F11" s="61"/>
    </row>
    <row r="12" spans="1:6" ht="28.5" x14ac:dyDescent="0.3">
      <c r="A12" s="108"/>
      <c r="B12" s="126"/>
      <c r="C12" s="129"/>
      <c r="D12" s="38" t="s">
        <v>360</v>
      </c>
      <c r="E12" s="29" t="s">
        <v>419</v>
      </c>
      <c r="F12" s="63"/>
    </row>
    <row r="13" spans="1:6" x14ac:dyDescent="0.3">
      <c r="A13" s="109"/>
      <c r="B13" s="127"/>
      <c r="C13" s="130"/>
      <c r="D13" s="39" t="s">
        <v>396</v>
      </c>
      <c r="E13" s="30"/>
      <c r="F13" s="62"/>
    </row>
    <row r="14" spans="1:6" ht="28.5" x14ac:dyDescent="0.3">
      <c r="A14" s="107">
        <v>5</v>
      </c>
      <c r="B14" s="125" t="s">
        <v>363</v>
      </c>
      <c r="C14" s="128" t="s">
        <v>274</v>
      </c>
      <c r="D14" s="37" t="s">
        <v>397</v>
      </c>
      <c r="E14" s="27" t="s">
        <v>399</v>
      </c>
      <c r="F14" s="61"/>
    </row>
    <row r="15" spans="1:6" x14ac:dyDescent="0.3">
      <c r="A15" s="108"/>
      <c r="B15" s="126"/>
      <c r="C15" s="129"/>
      <c r="D15" s="38" t="s">
        <v>398</v>
      </c>
      <c r="E15" s="29" t="s">
        <v>400</v>
      </c>
      <c r="F15" s="63"/>
    </row>
    <row r="16" spans="1:6" ht="28.5" x14ac:dyDescent="0.3">
      <c r="A16" s="109"/>
      <c r="B16" s="127"/>
      <c r="C16" s="130"/>
      <c r="D16" s="39" t="s">
        <v>388</v>
      </c>
      <c r="E16" s="31" t="s">
        <v>420</v>
      </c>
      <c r="F16" s="62"/>
    </row>
    <row r="17" spans="1:6" x14ac:dyDescent="0.3">
      <c r="A17" s="116">
        <v>6</v>
      </c>
      <c r="B17" s="131" t="s">
        <v>369</v>
      </c>
      <c r="C17" s="134" t="s">
        <v>274</v>
      </c>
      <c r="D17" s="46" t="s">
        <v>401</v>
      </c>
      <c r="E17" s="45" t="s">
        <v>403</v>
      </c>
      <c r="F17" s="64"/>
    </row>
    <row r="18" spans="1:6" x14ac:dyDescent="0.3">
      <c r="A18" s="117"/>
      <c r="B18" s="132"/>
      <c r="C18" s="135"/>
      <c r="D18" s="48" t="s">
        <v>398</v>
      </c>
      <c r="E18" s="47" t="s">
        <v>395</v>
      </c>
      <c r="F18" s="65"/>
    </row>
    <row r="19" spans="1:6" x14ac:dyDescent="0.3">
      <c r="A19" s="118"/>
      <c r="B19" s="133"/>
      <c r="C19" s="136"/>
      <c r="D19" s="50" t="s">
        <v>402</v>
      </c>
      <c r="E19" s="49" t="s">
        <v>418</v>
      </c>
      <c r="F19" s="66"/>
    </row>
    <row r="20" spans="1:6" ht="28.5" x14ac:dyDescent="0.3">
      <c r="A20" s="107">
        <v>7</v>
      </c>
      <c r="B20" s="125" t="s">
        <v>373</v>
      </c>
      <c r="C20" s="128" t="s">
        <v>274</v>
      </c>
      <c r="D20" s="37" t="s">
        <v>374</v>
      </c>
      <c r="E20" s="27" t="s">
        <v>421</v>
      </c>
      <c r="F20" s="61"/>
    </row>
    <row r="21" spans="1:6" x14ac:dyDescent="0.3">
      <c r="A21" s="109"/>
      <c r="B21" s="127"/>
      <c r="C21" s="130"/>
      <c r="D21" s="39" t="s">
        <v>404</v>
      </c>
      <c r="E21" s="31" t="s">
        <v>422</v>
      </c>
      <c r="F21" s="62"/>
    </row>
    <row r="22" spans="1:6" ht="28.5" x14ac:dyDescent="0.3">
      <c r="A22" s="107">
        <v>8</v>
      </c>
      <c r="B22" s="125" t="s">
        <v>211</v>
      </c>
      <c r="C22" s="128" t="s">
        <v>405</v>
      </c>
      <c r="D22" s="37" t="s">
        <v>374</v>
      </c>
      <c r="E22" s="27" t="s">
        <v>421</v>
      </c>
      <c r="F22" s="61"/>
    </row>
    <row r="23" spans="1:6" x14ac:dyDescent="0.3">
      <c r="A23" s="108"/>
      <c r="B23" s="126"/>
      <c r="C23" s="129"/>
      <c r="D23" s="38" t="s">
        <v>406</v>
      </c>
      <c r="E23" s="29" t="s">
        <v>422</v>
      </c>
      <c r="F23" s="63"/>
    </row>
    <row r="24" spans="1:6" x14ac:dyDescent="0.3">
      <c r="A24" s="109"/>
      <c r="B24" s="127"/>
      <c r="C24" s="130"/>
      <c r="D24" s="39" t="s">
        <v>407</v>
      </c>
      <c r="E24" s="30"/>
      <c r="F24" s="62"/>
    </row>
    <row r="25" spans="1:6" ht="28.5" x14ac:dyDescent="0.3">
      <c r="A25" s="107">
        <v>9</v>
      </c>
      <c r="B25" s="125" t="s">
        <v>379</v>
      </c>
      <c r="C25" s="128" t="s">
        <v>405</v>
      </c>
      <c r="D25" s="37" t="s">
        <v>374</v>
      </c>
      <c r="E25" s="27" t="s">
        <v>421</v>
      </c>
      <c r="F25" s="61"/>
    </row>
    <row r="26" spans="1:6" x14ac:dyDescent="0.3">
      <c r="A26" s="109"/>
      <c r="B26" s="127"/>
      <c r="C26" s="130"/>
      <c r="D26" s="39" t="s">
        <v>408</v>
      </c>
      <c r="E26" s="31" t="s">
        <v>422</v>
      </c>
      <c r="F26" s="62"/>
    </row>
    <row r="27" spans="1:6" x14ac:dyDescent="0.3">
      <c r="A27" s="107">
        <v>10</v>
      </c>
      <c r="B27" s="125" t="s">
        <v>285</v>
      </c>
      <c r="C27" s="128" t="s">
        <v>274</v>
      </c>
      <c r="D27" s="37" t="s">
        <v>409</v>
      </c>
      <c r="E27" s="27" t="s">
        <v>403</v>
      </c>
      <c r="F27" s="61"/>
    </row>
    <row r="28" spans="1:6" x14ac:dyDescent="0.3">
      <c r="A28" s="108"/>
      <c r="B28" s="126"/>
      <c r="C28" s="129"/>
      <c r="D28" s="38" t="s">
        <v>360</v>
      </c>
      <c r="E28" s="29" t="s">
        <v>410</v>
      </c>
      <c r="F28" s="63"/>
    </row>
    <row r="29" spans="1:6" x14ac:dyDescent="0.3">
      <c r="A29" s="108"/>
      <c r="B29" s="126"/>
      <c r="C29" s="129"/>
      <c r="D29" s="38" t="s">
        <v>423</v>
      </c>
      <c r="E29" s="29" t="s">
        <v>424</v>
      </c>
      <c r="F29" s="63"/>
    </row>
    <row r="30" spans="1:6" x14ac:dyDescent="0.3">
      <c r="A30" s="109"/>
      <c r="B30" s="127"/>
      <c r="C30" s="130"/>
      <c r="D30" s="41"/>
      <c r="E30" s="31" t="s">
        <v>425</v>
      </c>
      <c r="F30" s="62"/>
    </row>
    <row r="31" spans="1:6" x14ac:dyDescent="0.3">
      <c r="A31" s="107">
        <v>11</v>
      </c>
      <c r="B31" s="125" t="s">
        <v>381</v>
      </c>
      <c r="C31" s="128" t="s">
        <v>274</v>
      </c>
      <c r="D31" s="37" t="s">
        <v>411</v>
      </c>
      <c r="E31" s="113" t="s">
        <v>426</v>
      </c>
      <c r="F31" s="61"/>
    </row>
    <row r="32" spans="1:6" x14ac:dyDescent="0.3">
      <c r="A32" s="109"/>
      <c r="B32" s="127"/>
      <c r="C32" s="130"/>
      <c r="D32" s="39" t="s">
        <v>427</v>
      </c>
      <c r="E32" s="115"/>
      <c r="F32" s="62"/>
    </row>
    <row r="33" spans="1:6" x14ac:dyDescent="0.3">
      <c r="A33" s="107">
        <v>12</v>
      </c>
      <c r="B33" s="143" t="s">
        <v>229</v>
      </c>
      <c r="C33" s="128" t="s">
        <v>274</v>
      </c>
      <c r="D33" s="37" t="s">
        <v>411</v>
      </c>
      <c r="E33" s="113" t="s">
        <v>384</v>
      </c>
      <c r="F33" s="61"/>
    </row>
    <row r="34" spans="1:6" x14ac:dyDescent="0.3">
      <c r="A34" s="109"/>
      <c r="B34" s="144"/>
      <c r="C34" s="130"/>
      <c r="D34" s="41" t="s">
        <v>412</v>
      </c>
      <c r="E34" s="115"/>
      <c r="F34" s="62"/>
    </row>
  </sheetData>
  <mergeCells count="40">
    <mergeCell ref="A31:A32"/>
    <mergeCell ref="B31:B32"/>
    <mergeCell ref="C31:C32"/>
    <mergeCell ref="E31:E32"/>
    <mergeCell ref="A33:A34"/>
    <mergeCell ref="B33:B34"/>
    <mergeCell ref="C33:C34"/>
    <mergeCell ref="E33:E34"/>
    <mergeCell ref="A25:A26"/>
    <mergeCell ref="B25:B26"/>
    <mergeCell ref="C25:C26"/>
    <mergeCell ref="A27:A30"/>
    <mergeCell ref="B27:B30"/>
    <mergeCell ref="C27:C30"/>
    <mergeCell ref="A20:A21"/>
    <mergeCell ref="B20:B21"/>
    <mergeCell ref="C20:C21"/>
    <mergeCell ref="A22:A24"/>
    <mergeCell ref="B22:B24"/>
    <mergeCell ref="C22:C24"/>
    <mergeCell ref="A14:A16"/>
    <mergeCell ref="B14:B16"/>
    <mergeCell ref="C14:C16"/>
    <mergeCell ref="A17:A19"/>
    <mergeCell ref="B17:B19"/>
    <mergeCell ref="C17:C19"/>
    <mergeCell ref="A8:A10"/>
    <mergeCell ref="B8:B10"/>
    <mergeCell ref="C8:C10"/>
    <mergeCell ref="A11:A13"/>
    <mergeCell ref="B11:B13"/>
    <mergeCell ref="C11:C13"/>
    <mergeCell ref="A5:A7"/>
    <mergeCell ref="B5:B7"/>
    <mergeCell ref="C5:C7"/>
    <mergeCell ref="A1:F1"/>
    <mergeCell ref="A3:A4"/>
    <mergeCell ref="B3:B4"/>
    <mergeCell ref="D3:D4"/>
    <mergeCell ref="E3:E4"/>
  </mergeCells>
  <phoneticPr fontId="10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F6363-BA4C-463C-BCFB-BEFD280C7162}">
  <sheetPr codeName="Sheet8"/>
  <dimension ref="A1:F33"/>
  <sheetViews>
    <sheetView zoomScaleNormal="100" zoomScaleSheetLayoutView="100" workbookViewId="0">
      <selection activeCell="C23" sqref="C23:C24"/>
    </sheetView>
  </sheetViews>
  <sheetFormatPr defaultColWidth="9.59765625" defaultRowHeight="15.75" x14ac:dyDescent="0.3"/>
  <cols>
    <col min="1" max="1" width="10.1328125" style="57" customWidth="1"/>
    <col min="2" max="2" width="14.796875" style="9" customWidth="1"/>
    <col min="3" max="3" width="44.73046875" style="9" customWidth="1"/>
    <col min="4" max="4" width="32.6640625" style="9" customWidth="1"/>
    <col min="5" max="5" width="42.73046875" style="9" customWidth="1"/>
    <col min="6" max="256" width="9.59765625" style="9"/>
    <col min="257" max="257" width="10.1328125" style="9" customWidth="1"/>
    <col min="258" max="258" width="14.796875" style="9" customWidth="1"/>
    <col min="259" max="259" width="44.73046875" style="9" customWidth="1"/>
    <col min="260" max="260" width="32.6640625" style="9" customWidth="1"/>
    <col min="261" max="261" width="42.73046875" style="9" customWidth="1"/>
    <col min="262" max="512" width="9.59765625" style="9"/>
    <col min="513" max="513" width="10.1328125" style="9" customWidth="1"/>
    <col min="514" max="514" width="14.796875" style="9" customWidth="1"/>
    <col min="515" max="515" width="44.73046875" style="9" customWidth="1"/>
    <col min="516" max="516" width="32.6640625" style="9" customWidth="1"/>
    <col min="517" max="517" width="42.73046875" style="9" customWidth="1"/>
    <col min="518" max="768" width="9.59765625" style="9"/>
    <col min="769" max="769" width="10.1328125" style="9" customWidth="1"/>
    <col min="770" max="770" width="14.796875" style="9" customWidth="1"/>
    <col min="771" max="771" width="44.73046875" style="9" customWidth="1"/>
    <col min="772" max="772" width="32.6640625" style="9" customWidth="1"/>
    <col min="773" max="773" width="42.73046875" style="9" customWidth="1"/>
    <col min="774" max="1024" width="9.59765625" style="9"/>
    <col min="1025" max="1025" width="10.1328125" style="9" customWidth="1"/>
    <col min="1026" max="1026" width="14.796875" style="9" customWidth="1"/>
    <col min="1027" max="1027" width="44.73046875" style="9" customWidth="1"/>
    <col min="1028" max="1028" width="32.6640625" style="9" customWidth="1"/>
    <col min="1029" max="1029" width="42.73046875" style="9" customWidth="1"/>
    <col min="1030" max="1280" width="9.59765625" style="9"/>
    <col min="1281" max="1281" width="10.1328125" style="9" customWidth="1"/>
    <col min="1282" max="1282" width="14.796875" style="9" customWidth="1"/>
    <col min="1283" max="1283" width="44.73046875" style="9" customWidth="1"/>
    <col min="1284" max="1284" width="32.6640625" style="9" customWidth="1"/>
    <col min="1285" max="1285" width="42.73046875" style="9" customWidth="1"/>
    <col min="1286" max="1536" width="9.59765625" style="9"/>
    <col min="1537" max="1537" width="10.1328125" style="9" customWidth="1"/>
    <col min="1538" max="1538" width="14.796875" style="9" customWidth="1"/>
    <col min="1539" max="1539" width="44.73046875" style="9" customWidth="1"/>
    <col min="1540" max="1540" width="32.6640625" style="9" customWidth="1"/>
    <col min="1541" max="1541" width="42.73046875" style="9" customWidth="1"/>
    <col min="1542" max="1792" width="9.59765625" style="9"/>
    <col min="1793" max="1793" width="10.1328125" style="9" customWidth="1"/>
    <col min="1794" max="1794" width="14.796875" style="9" customWidth="1"/>
    <col min="1795" max="1795" width="44.73046875" style="9" customWidth="1"/>
    <col min="1796" max="1796" width="32.6640625" style="9" customWidth="1"/>
    <col min="1797" max="1797" width="42.73046875" style="9" customWidth="1"/>
    <col min="1798" max="2048" width="9.59765625" style="9"/>
    <col min="2049" max="2049" width="10.1328125" style="9" customWidth="1"/>
    <col min="2050" max="2050" width="14.796875" style="9" customWidth="1"/>
    <col min="2051" max="2051" width="44.73046875" style="9" customWidth="1"/>
    <col min="2052" max="2052" width="32.6640625" style="9" customWidth="1"/>
    <col min="2053" max="2053" width="42.73046875" style="9" customWidth="1"/>
    <col min="2054" max="2304" width="9.59765625" style="9"/>
    <col min="2305" max="2305" width="10.1328125" style="9" customWidth="1"/>
    <col min="2306" max="2306" width="14.796875" style="9" customWidth="1"/>
    <col min="2307" max="2307" width="44.73046875" style="9" customWidth="1"/>
    <col min="2308" max="2308" width="32.6640625" style="9" customWidth="1"/>
    <col min="2309" max="2309" width="42.73046875" style="9" customWidth="1"/>
    <col min="2310" max="2560" width="9.59765625" style="9"/>
    <col min="2561" max="2561" width="10.1328125" style="9" customWidth="1"/>
    <col min="2562" max="2562" width="14.796875" style="9" customWidth="1"/>
    <col min="2563" max="2563" width="44.73046875" style="9" customWidth="1"/>
    <col min="2564" max="2564" width="32.6640625" style="9" customWidth="1"/>
    <col min="2565" max="2565" width="42.73046875" style="9" customWidth="1"/>
    <col min="2566" max="2816" width="9.59765625" style="9"/>
    <col min="2817" max="2817" width="10.1328125" style="9" customWidth="1"/>
    <col min="2818" max="2818" width="14.796875" style="9" customWidth="1"/>
    <col min="2819" max="2819" width="44.73046875" style="9" customWidth="1"/>
    <col min="2820" max="2820" width="32.6640625" style="9" customWidth="1"/>
    <col min="2821" max="2821" width="42.73046875" style="9" customWidth="1"/>
    <col min="2822" max="3072" width="9.59765625" style="9"/>
    <col min="3073" max="3073" width="10.1328125" style="9" customWidth="1"/>
    <col min="3074" max="3074" width="14.796875" style="9" customWidth="1"/>
    <col min="3075" max="3075" width="44.73046875" style="9" customWidth="1"/>
    <col min="3076" max="3076" width="32.6640625" style="9" customWidth="1"/>
    <col min="3077" max="3077" width="42.73046875" style="9" customWidth="1"/>
    <col min="3078" max="3328" width="9.59765625" style="9"/>
    <col min="3329" max="3329" width="10.1328125" style="9" customWidth="1"/>
    <col min="3330" max="3330" width="14.796875" style="9" customWidth="1"/>
    <col min="3331" max="3331" width="44.73046875" style="9" customWidth="1"/>
    <col min="3332" max="3332" width="32.6640625" style="9" customWidth="1"/>
    <col min="3333" max="3333" width="42.73046875" style="9" customWidth="1"/>
    <col min="3334" max="3584" width="9.59765625" style="9"/>
    <col min="3585" max="3585" width="10.1328125" style="9" customWidth="1"/>
    <col min="3586" max="3586" width="14.796875" style="9" customWidth="1"/>
    <col min="3587" max="3587" width="44.73046875" style="9" customWidth="1"/>
    <col min="3588" max="3588" width="32.6640625" style="9" customWidth="1"/>
    <col min="3589" max="3589" width="42.73046875" style="9" customWidth="1"/>
    <col min="3590" max="3840" width="9.59765625" style="9"/>
    <col min="3841" max="3841" width="10.1328125" style="9" customWidth="1"/>
    <col min="3842" max="3842" width="14.796875" style="9" customWidth="1"/>
    <col min="3843" max="3843" width="44.73046875" style="9" customWidth="1"/>
    <col min="3844" max="3844" width="32.6640625" style="9" customWidth="1"/>
    <col min="3845" max="3845" width="42.73046875" style="9" customWidth="1"/>
    <col min="3846" max="4096" width="9.59765625" style="9"/>
    <col min="4097" max="4097" width="10.1328125" style="9" customWidth="1"/>
    <col min="4098" max="4098" width="14.796875" style="9" customWidth="1"/>
    <col min="4099" max="4099" width="44.73046875" style="9" customWidth="1"/>
    <col min="4100" max="4100" width="32.6640625" style="9" customWidth="1"/>
    <col min="4101" max="4101" width="42.73046875" style="9" customWidth="1"/>
    <col min="4102" max="4352" width="9.59765625" style="9"/>
    <col min="4353" max="4353" width="10.1328125" style="9" customWidth="1"/>
    <col min="4354" max="4354" width="14.796875" style="9" customWidth="1"/>
    <col min="4355" max="4355" width="44.73046875" style="9" customWidth="1"/>
    <col min="4356" max="4356" width="32.6640625" style="9" customWidth="1"/>
    <col min="4357" max="4357" width="42.73046875" style="9" customWidth="1"/>
    <col min="4358" max="4608" width="9.59765625" style="9"/>
    <col min="4609" max="4609" width="10.1328125" style="9" customWidth="1"/>
    <col min="4610" max="4610" width="14.796875" style="9" customWidth="1"/>
    <col min="4611" max="4611" width="44.73046875" style="9" customWidth="1"/>
    <col min="4612" max="4612" width="32.6640625" style="9" customWidth="1"/>
    <col min="4613" max="4613" width="42.73046875" style="9" customWidth="1"/>
    <col min="4614" max="4864" width="9.59765625" style="9"/>
    <col min="4865" max="4865" width="10.1328125" style="9" customWidth="1"/>
    <col min="4866" max="4866" width="14.796875" style="9" customWidth="1"/>
    <col min="4867" max="4867" width="44.73046875" style="9" customWidth="1"/>
    <col min="4868" max="4868" width="32.6640625" style="9" customWidth="1"/>
    <col min="4869" max="4869" width="42.73046875" style="9" customWidth="1"/>
    <col min="4870" max="5120" width="9.59765625" style="9"/>
    <col min="5121" max="5121" width="10.1328125" style="9" customWidth="1"/>
    <col min="5122" max="5122" width="14.796875" style="9" customWidth="1"/>
    <col min="5123" max="5123" width="44.73046875" style="9" customWidth="1"/>
    <col min="5124" max="5124" width="32.6640625" style="9" customWidth="1"/>
    <col min="5125" max="5125" width="42.73046875" style="9" customWidth="1"/>
    <col min="5126" max="5376" width="9.59765625" style="9"/>
    <col min="5377" max="5377" width="10.1328125" style="9" customWidth="1"/>
    <col min="5378" max="5378" width="14.796875" style="9" customWidth="1"/>
    <col min="5379" max="5379" width="44.73046875" style="9" customWidth="1"/>
    <col min="5380" max="5380" width="32.6640625" style="9" customWidth="1"/>
    <col min="5381" max="5381" width="42.73046875" style="9" customWidth="1"/>
    <col min="5382" max="5632" width="9.59765625" style="9"/>
    <col min="5633" max="5633" width="10.1328125" style="9" customWidth="1"/>
    <col min="5634" max="5634" width="14.796875" style="9" customWidth="1"/>
    <col min="5635" max="5635" width="44.73046875" style="9" customWidth="1"/>
    <col min="5636" max="5636" width="32.6640625" style="9" customWidth="1"/>
    <col min="5637" max="5637" width="42.73046875" style="9" customWidth="1"/>
    <col min="5638" max="5888" width="9.59765625" style="9"/>
    <col min="5889" max="5889" width="10.1328125" style="9" customWidth="1"/>
    <col min="5890" max="5890" width="14.796875" style="9" customWidth="1"/>
    <col min="5891" max="5891" width="44.73046875" style="9" customWidth="1"/>
    <col min="5892" max="5892" width="32.6640625" style="9" customWidth="1"/>
    <col min="5893" max="5893" width="42.73046875" style="9" customWidth="1"/>
    <col min="5894" max="6144" width="9.59765625" style="9"/>
    <col min="6145" max="6145" width="10.1328125" style="9" customWidth="1"/>
    <col min="6146" max="6146" width="14.796875" style="9" customWidth="1"/>
    <col min="6147" max="6147" width="44.73046875" style="9" customWidth="1"/>
    <col min="6148" max="6148" width="32.6640625" style="9" customWidth="1"/>
    <col min="6149" max="6149" width="42.73046875" style="9" customWidth="1"/>
    <col min="6150" max="6400" width="9.59765625" style="9"/>
    <col min="6401" max="6401" width="10.1328125" style="9" customWidth="1"/>
    <col min="6402" max="6402" width="14.796875" style="9" customWidth="1"/>
    <col min="6403" max="6403" width="44.73046875" style="9" customWidth="1"/>
    <col min="6404" max="6404" width="32.6640625" style="9" customWidth="1"/>
    <col min="6405" max="6405" width="42.73046875" style="9" customWidth="1"/>
    <col min="6406" max="6656" width="9.59765625" style="9"/>
    <col min="6657" max="6657" width="10.1328125" style="9" customWidth="1"/>
    <col min="6658" max="6658" width="14.796875" style="9" customWidth="1"/>
    <col min="6659" max="6659" width="44.73046875" style="9" customWidth="1"/>
    <col min="6660" max="6660" width="32.6640625" style="9" customWidth="1"/>
    <col min="6661" max="6661" width="42.73046875" style="9" customWidth="1"/>
    <col min="6662" max="6912" width="9.59765625" style="9"/>
    <col min="6913" max="6913" width="10.1328125" style="9" customWidth="1"/>
    <col min="6914" max="6914" width="14.796875" style="9" customWidth="1"/>
    <col min="6915" max="6915" width="44.73046875" style="9" customWidth="1"/>
    <col min="6916" max="6916" width="32.6640625" style="9" customWidth="1"/>
    <col min="6917" max="6917" width="42.73046875" style="9" customWidth="1"/>
    <col min="6918" max="7168" width="9.59765625" style="9"/>
    <col min="7169" max="7169" width="10.1328125" style="9" customWidth="1"/>
    <col min="7170" max="7170" width="14.796875" style="9" customWidth="1"/>
    <col min="7171" max="7171" width="44.73046875" style="9" customWidth="1"/>
    <col min="7172" max="7172" width="32.6640625" style="9" customWidth="1"/>
    <col min="7173" max="7173" width="42.73046875" style="9" customWidth="1"/>
    <col min="7174" max="7424" width="9.59765625" style="9"/>
    <col min="7425" max="7425" width="10.1328125" style="9" customWidth="1"/>
    <col min="7426" max="7426" width="14.796875" style="9" customWidth="1"/>
    <col min="7427" max="7427" width="44.73046875" style="9" customWidth="1"/>
    <col min="7428" max="7428" width="32.6640625" style="9" customWidth="1"/>
    <col min="7429" max="7429" width="42.73046875" style="9" customWidth="1"/>
    <col min="7430" max="7680" width="9.59765625" style="9"/>
    <col min="7681" max="7681" width="10.1328125" style="9" customWidth="1"/>
    <col min="7682" max="7682" width="14.796875" style="9" customWidth="1"/>
    <col min="7683" max="7683" width="44.73046875" style="9" customWidth="1"/>
    <col min="7684" max="7684" width="32.6640625" style="9" customWidth="1"/>
    <col min="7685" max="7685" width="42.73046875" style="9" customWidth="1"/>
    <col min="7686" max="7936" width="9.59765625" style="9"/>
    <col min="7937" max="7937" width="10.1328125" style="9" customWidth="1"/>
    <col min="7938" max="7938" width="14.796875" style="9" customWidth="1"/>
    <col min="7939" max="7939" width="44.73046875" style="9" customWidth="1"/>
    <col min="7940" max="7940" width="32.6640625" style="9" customWidth="1"/>
    <col min="7941" max="7941" width="42.73046875" style="9" customWidth="1"/>
    <col min="7942" max="8192" width="9.59765625" style="9"/>
    <col min="8193" max="8193" width="10.1328125" style="9" customWidth="1"/>
    <col min="8194" max="8194" width="14.796875" style="9" customWidth="1"/>
    <col min="8195" max="8195" width="44.73046875" style="9" customWidth="1"/>
    <col min="8196" max="8196" width="32.6640625" style="9" customWidth="1"/>
    <col min="8197" max="8197" width="42.73046875" style="9" customWidth="1"/>
    <col min="8198" max="8448" width="9.59765625" style="9"/>
    <col min="8449" max="8449" width="10.1328125" style="9" customWidth="1"/>
    <col min="8450" max="8450" width="14.796875" style="9" customWidth="1"/>
    <col min="8451" max="8451" width="44.73046875" style="9" customWidth="1"/>
    <col min="8452" max="8452" width="32.6640625" style="9" customWidth="1"/>
    <col min="8453" max="8453" width="42.73046875" style="9" customWidth="1"/>
    <col min="8454" max="8704" width="9.59765625" style="9"/>
    <col min="8705" max="8705" width="10.1328125" style="9" customWidth="1"/>
    <col min="8706" max="8706" width="14.796875" style="9" customWidth="1"/>
    <col min="8707" max="8707" width="44.73046875" style="9" customWidth="1"/>
    <col min="8708" max="8708" width="32.6640625" style="9" customWidth="1"/>
    <col min="8709" max="8709" width="42.73046875" style="9" customWidth="1"/>
    <col min="8710" max="8960" width="9.59765625" style="9"/>
    <col min="8961" max="8961" width="10.1328125" style="9" customWidth="1"/>
    <col min="8962" max="8962" width="14.796875" style="9" customWidth="1"/>
    <col min="8963" max="8963" width="44.73046875" style="9" customWidth="1"/>
    <col min="8964" max="8964" width="32.6640625" style="9" customWidth="1"/>
    <col min="8965" max="8965" width="42.73046875" style="9" customWidth="1"/>
    <col min="8966" max="9216" width="9.59765625" style="9"/>
    <col min="9217" max="9217" width="10.1328125" style="9" customWidth="1"/>
    <col min="9218" max="9218" width="14.796875" style="9" customWidth="1"/>
    <col min="9219" max="9219" width="44.73046875" style="9" customWidth="1"/>
    <col min="9220" max="9220" width="32.6640625" style="9" customWidth="1"/>
    <col min="9221" max="9221" width="42.73046875" style="9" customWidth="1"/>
    <col min="9222" max="9472" width="9.59765625" style="9"/>
    <col min="9473" max="9473" width="10.1328125" style="9" customWidth="1"/>
    <col min="9474" max="9474" width="14.796875" style="9" customWidth="1"/>
    <col min="9475" max="9475" width="44.73046875" style="9" customWidth="1"/>
    <col min="9476" max="9476" width="32.6640625" style="9" customWidth="1"/>
    <col min="9477" max="9477" width="42.73046875" style="9" customWidth="1"/>
    <col min="9478" max="9728" width="9.59765625" style="9"/>
    <col min="9729" max="9729" width="10.1328125" style="9" customWidth="1"/>
    <col min="9730" max="9730" width="14.796875" style="9" customWidth="1"/>
    <col min="9731" max="9731" width="44.73046875" style="9" customWidth="1"/>
    <col min="9732" max="9732" width="32.6640625" style="9" customWidth="1"/>
    <col min="9733" max="9733" width="42.73046875" style="9" customWidth="1"/>
    <col min="9734" max="9984" width="9.59765625" style="9"/>
    <col min="9985" max="9985" width="10.1328125" style="9" customWidth="1"/>
    <col min="9986" max="9986" width="14.796875" style="9" customWidth="1"/>
    <col min="9987" max="9987" width="44.73046875" style="9" customWidth="1"/>
    <col min="9988" max="9988" width="32.6640625" style="9" customWidth="1"/>
    <col min="9989" max="9989" width="42.73046875" style="9" customWidth="1"/>
    <col min="9990" max="10240" width="9.59765625" style="9"/>
    <col min="10241" max="10241" width="10.1328125" style="9" customWidth="1"/>
    <col min="10242" max="10242" width="14.796875" style="9" customWidth="1"/>
    <col min="10243" max="10243" width="44.73046875" style="9" customWidth="1"/>
    <col min="10244" max="10244" width="32.6640625" style="9" customWidth="1"/>
    <col min="10245" max="10245" width="42.73046875" style="9" customWidth="1"/>
    <col min="10246" max="10496" width="9.59765625" style="9"/>
    <col min="10497" max="10497" width="10.1328125" style="9" customWidth="1"/>
    <col min="10498" max="10498" width="14.796875" style="9" customWidth="1"/>
    <col min="10499" max="10499" width="44.73046875" style="9" customWidth="1"/>
    <col min="10500" max="10500" width="32.6640625" style="9" customWidth="1"/>
    <col min="10501" max="10501" width="42.73046875" style="9" customWidth="1"/>
    <col min="10502" max="10752" width="9.59765625" style="9"/>
    <col min="10753" max="10753" width="10.1328125" style="9" customWidth="1"/>
    <col min="10754" max="10754" width="14.796875" style="9" customWidth="1"/>
    <col min="10755" max="10755" width="44.73046875" style="9" customWidth="1"/>
    <col min="10756" max="10756" width="32.6640625" style="9" customWidth="1"/>
    <col min="10757" max="10757" width="42.73046875" style="9" customWidth="1"/>
    <col min="10758" max="11008" width="9.59765625" style="9"/>
    <col min="11009" max="11009" width="10.1328125" style="9" customWidth="1"/>
    <col min="11010" max="11010" width="14.796875" style="9" customWidth="1"/>
    <col min="11011" max="11011" width="44.73046875" style="9" customWidth="1"/>
    <col min="11012" max="11012" width="32.6640625" style="9" customWidth="1"/>
    <col min="11013" max="11013" width="42.73046875" style="9" customWidth="1"/>
    <col min="11014" max="11264" width="9.59765625" style="9"/>
    <col min="11265" max="11265" width="10.1328125" style="9" customWidth="1"/>
    <col min="11266" max="11266" width="14.796875" style="9" customWidth="1"/>
    <col min="11267" max="11267" width="44.73046875" style="9" customWidth="1"/>
    <col min="11268" max="11268" width="32.6640625" style="9" customWidth="1"/>
    <col min="11269" max="11269" width="42.73046875" style="9" customWidth="1"/>
    <col min="11270" max="11520" width="9.59765625" style="9"/>
    <col min="11521" max="11521" width="10.1328125" style="9" customWidth="1"/>
    <col min="11522" max="11522" width="14.796875" style="9" customWidth="1"/>
    <col min="11523" max="11523" width="44.73046875" style="9" customWidth="1"/>
    <col min="11524" max="11524" width="32.6640625" style="9" customWidth="1"/>
    <col min="11525" max="11525" width="42.73046875" style="9" customWidth="1"/>
    <col min="11526" max="11776" width="9.59765625" style="9"/>
    <col min="11777" max="11777" width="10.1328125" style="9" customWidth="1"/>
    <col min="11778" max="11778" width="14.796875" style="9" customWidth="1"/>
    <col min="11779" max="11779" width="44.73046875" style="9" customWidth="1"/>
    <col min="11780" max="11780" width="32.6640625" style="9" customWidth="1"/>
    <col min="11781" max="11781" width="42.73046875" style="9" customWidth="1"/>
    <col min="11782" max="12032" width="9.59765625" style="9"/>
    <col min="12033" max="12033" width="10.1328125" style="9" customWidth="1"/>
    <col min="12034" max="12034" width="14.796875" style="9" customWidth="1"/>
    <col min="12035" max="12035" width="44.73046875" style="9" customWidth="1"/>
    <col min="12036" max="12036" width="32.6640625" style="9" customWidth="1"/>
    <col min="12037" max="12037" width="42.73046875" style="9" customWidth="1"/>
    <col min="12038" max="12288" width="9.59765625" style="9"/>
    <col min="12289" max="12289" width="10.1328125" style="9" customWidth="1"/>
    <col min="12290" max="12290" width="14.796875" style="9" customWidth="1"/>
    <col min="12291" max="12291" width="44.73046875" style="9" customWidth="1"/>
    <col min="12292" max="12292" width="32.6640625" style="9" customWidth="1"/>
    <col min="12293" max="12293" width="42.73046875" style="9" customWidth="1"/>
    <col min="12294" max="12544" width="9.59765625" style="9"/>
    <col min="12545" max="12545" width="10.1328125" style="9" customWidth="1"/>
    <col min="12546" max="12546" width="14.796875" style="9" customWidth="1"/>
    <col min="12547" max="12547" width="44.73046875" style="9" customWidth="1"/>
    <col min="12548" max="12548" width="32.6640625" style="9" customWidth="1"/>
    <col min="12549" max="12549" width="42.73046875" style="9" customWidth="1"/>
    <col min="12550" max="12800" width="9.59765625" style="9"/>
    <col min="12801" max="12801" width="10.1328125" style="9" customWidth="1"/>
    <col min="12802" max="12802" width="14.796875" style="9" customWidth="1"/>
    <col min="12803" max="12803" width="44.73046875" style="9" customWidth="1"/>
    <col min="12804" max="12804" width="32.6640625" style="9" customWidth="1"/>
    <col min="12805" max="12805" width="42.73046875" style="9" customWidth="1"/>
    <col min="12806" max="13056" width="9.59765625" style="9"/>
    <col min="13057" max="13057" width="10.1328125" style="9" customWidth="1"/>
    <col min="13058" max="13058" width="14.796875" style="9" customWidth="1"/>
    <col min="13059" max="13059" width="44.73046875" style="9" customWidth="1"/>
    <col min="13060" max="13060" width="32.6640625" style="9" customWidth="1"/>
    <col min="13061" max="13061" width="42.73046875" style="9" customWidth="1"/>
    <col min="13062" max="13312" width="9.59765625" style="9"/>
    <col min="13313" max="13313" width="10.1328125" style="9" customWidth="1"/>
    <col min="13314" max="13314" width="14.796875" style="9" customWidth="1"/>
    <col min="13315" max="13315" width="44.73046875" style="9" customWidth="1"/>
    <col min="13316" max="13316" width="32.6640625" style="9" customWidth="1"/>
    <col min="13317" max="13317" width="42.73046875" style="9" customWidth="1"/>
    <col min="13318" max="13568" width="9.59765625" style="9"/>
    <col min="13569" max="13569" width="10.1328125" style="9" customWidth="1"/>
    <col min="13570" max="13570" width="14.796875" style="9" customWidth="1"/>
    <col min="13571" max="13571" width="44.73046875" style="9" customWidth="1"/>
    <col min="13572" max="13572" width="32.6640625" style="9" customWidth="1"/>
    <col min="13573" max="13573" width="42.73046875" style="9" customWidth="1"/>
    <col min="13574" max="13824" width="9.59765625" style="9"/>
    <col min="13825" max="13825" width="10.1328125" style="9" customWidth="1"/>
    <col min="13826" max="13826" width="14.796875" style="9" customWidth="1"/>
    <col min="13827" max="13827" width="44.73046875" style="9" customWidth="1"/>
    <col min="13828" max="13828" width="32.6640625" style="9" customWidth="1"/>
    <col min="13829" max="13829" width="42.73046875" style="9" customWidth="1"/>
    <col min="13830" max="14080" width="9.59765625" style="9"/>
    <col min="14081" max="14081" width="10.1328125" style="9" customWidth="1"/>
    <col min="14082" max="14082" width="14.796875" style="9" customWidth="1"/>
    <col min="14083" max="14083" width="44.73046875" style="9" customWidth="1"/>
    <col min="14084" max="14084" width="32.6640625" style="9" customWidth="1"/>
    <col min="14085" max="14085" width="42.73046875" style="9" customWidth="1"/>
    <col min="14086" max="14336" width="9.59765625" style="9"/>
    <col min="14337" max="14337" width="10.1328125" style="9" customWidth="1"/>
    <col min="14338" max="14338" width="14.796875" style="9" customWidth="1"/>
    <col min="14339" max="14339" width="44.73046875" style="9" customWidth="1"/>
    <col min="14340" max="14340" width="32.6640625" style="9" customWidth="1"/>
    <col min="14341" max="14341" width="42.73046875" style="9" customWidth="1"/>
    <col min="14342" max="14592" width="9.59765625" style="9"/>
    <col min="14593" max="14593" width="10.1328125" style="9" customWidth="1"/>
    <col min="14594" max="14594" width="14.796875" style="9" customWidth="1"/>
    <col min="14595" max="14595" width="44.73046875" style="9" customWidth="1"/>
    <col min="14596" max="14596" width="32.6640625" style="9" customWidth="1"/>
    <col min="14597" max="14597" width="42.73046875" style="9" customWidth="1"/>
    <col min="14598" max="14848" width="9.59765625" style="9"/>
    <col min="14849" max="14849" width="10.1328125" style="9" customWidth="1"/>
    <col min="14850" max="14850" width="14.796875" style="9" customWidth="1"/>
    <col min="14851" max="14851" width="44.73046875" style="9" customWidth="1"/>
    <col min="14852" max="14852" width="32.6640625" style="9" customWidth="1"/>
    <col min="14853" max="14853" width="42.73046875" style="9" customWidth="1"/>
    <col min="14854" max="15104" width="9.59765625" style="9"/>
    <col min="15105" max="15105" width="10.1328125" style="9" customWidth="1"/>
    <col min="15106" max="15106" width="14.796875" style="9" customWidth="1"/>
    <col min="15107" max="15107" width="44.73046875" style="9" customWidth="1"/>
    <col min="15108" max="15108" width="32.6640625" style="9" customWidth="1"/>
    <col min="15109" max="15109" width="42.73046875" style="9" customWidth="1"/>
    <col min="15110" max="15360" width="9.59765625" style="9"/>
    <col min="15361" max="15361" width="10.1328125" style="9" customWidth="1"/>
    <col min="15362" max="15362" width="14.796875" style="9" customWidth="1"/>
    <col min="15363" max="15363" width="44.73046875" style="9" customWidth="1"/>
    <col min="15364" max="15364" width="32.6640625" style="9" customWidth="1"/>
    <col min="15365" max="15365" width="42.73046875" style="9" customWidth="1"/>
    <col min="15366" max="15616" width="9.59765625" style="9"/>
    <col min="15617" max="15617" width="10.1328125" style="9" customWidth="1"/>
    <col min="15618" max="15618" width="14.796875" style="9" customWidth="1"/>
    <col min="15619" max="15619" width="44.73046875" style="9" customWidth="1"/>
    <col min="15620" max="15620" width="32.6640625" style="9" customWidth="1"/>
    <col min="15621" max="15621" width="42.73046875" style="9" customWidth="1"/>
    <col min="15622" max="15872" width="9.59765625" style="9"/>
    <col min="15873" max="15873" width="10.1328125" style="9" customWidth="1"/>
    <col min="15874" max="15874" width="14.796875" style="9" customWidth="1"/>
    <col min="15875" max="15875" width="44.73046875" style="9" customWidth="1"/>
    <col min="15876" max="15876" width="32.6640625" style="9" customWidth="1"/>
    <col min="15877" max="15877" width="42.73046875" style="9" customWidth="1"/>
    <col min="15878" max="16128" width="9.59765625" style="9"/>
    <col min="16129" max="16129" width="10.1328125" style="9" customWidth="1"/>
    <col min="16130" max="16130" width="14.796875" style="9" customWidth="1"/>
    <col min="16131" max="16131" width="44.73046875" style="9" customWidth="1"/>
    <col min="16132" max="16132" width="32.6640625" style="9" customWidth="1"/>
    <col min="16133" max="16133" width="42.73046875" style="9" customWidth="1"/>
    <col min="16134" max="16384" width="9.59765625" style="9"/>
  </cols>
  <sheetData>
    <row r="1" spans="1:6" ht="23.25" x14ac:dyDescent="0.3">
      <c r="A1" s="103" t="s">
        <v>428</v>
      </c>
      <c r="B1" s="103"/>
      <c r="C1" s="103"/>
      <c r="D1" s="103"/>
      <c r="E1" s="103"/>
      <c r="F1" s="103"/>
    </row>
    <row r="2" spans="1:6" ht="31.5" x14ac:dyDescent="0.3">
      <c r="A2" s="58" t="s">
        <v>148</v>
      </c>
      <c r="B2" s="44" t="s">
        <v>265</v>
      </c>
      <c r="C2" s="44" t="s">
        <v>266</v>
      </c>
      <c r="D2" s="44" t="s">
        <v>267</v>
      </c>
      <c r="E2" s="44" t="s">
        <v>268</v>
      </c>
      <c r="F2" s="56" t="s">
        <v>200</v>
      </c>
    </row>
    <row r="3" spans="1:6" ht="28.5" x14ac:dyDescent="0.3">
      <c r="A3" s="145">
        <v>1</v>
      </c>
      <c r="B3" s="137" t="s">
        <v>429</v>
      </c>
      <c r="C3" s="37" t="s">
        <v>446</v>
      </c>
      <c r="D3" s="37" t="s">
        <v>431</v>
      </c>
      <c r="E3" s="37" t="s">
        <v>433</v>
      </c>
      <c r="F3" s="61"/>
    </row>
    <row r="4" spans="1:6" ht="28.5" x14ac:dyDescent="0.3">
      <c r="A4" s="146"/>
      <c r="B4" s="138"/>
      <c r="C4" s="38" t="s">
        <v>447</v>
      </c>
      <c r="D4" s="38" t="s">
        <v>432</v>
      </c>
      <c r="E4" s="38" t="s">
        <v>448</v>
      </c>
      <c r="F4" s="63"/>
    </row>
    <row r="5" spans="1:6" ht="28.5" x14ac:dyDescent="0.3">
      <c r="A5" s="146"/>
      <c r="B5" s="138"/>
      <c r="C5" s="38" t="s">
        <v>449</v>
      </c>
      <c r="D5" s="40"/>
      <c r="E5" s="40"/>
      <c r="F5" s="63"/>
    </row>
    <row r="6" spans="1:6" x14ac:dyDescent="0.3">
      <c r="A6" s="147"/>
      <c r="B6" s="139"/>
      <c r="C6" s="39" t="s">
        <v>430</v>
      </c>
      <c r="D6" s="41"/>
      <c r="E6" s="41"/>
      <c r="F6" s="62"/>
    </row>
    <row r="7" spans="1:6" ht="28.5" x14ac:dyDescent="0.3">
      <c r="A7" s="145">
        <v>2</v>
      </c>
      <c r="B7" s="137" t="s">
        <v>434</v>
      </c>
      <c r="C7" s="128" t="s">
        <v>274</v>
      </c>
      <c r="D7" s="37" t="s">
        <v>435</v>
      </c>
      <c r="E7" s="37" t="s">
        <v>437</v>
      </c>
      <c r="F7" s="61"/>
    </row>
    <row r="8" spans="1:6" x14ac:dyDescent="0.3">
      <c r="A8" s="146"/>
      <c r="B8" s="138"/>
      <c r="C8" s="129"/>
      <c r="D8" s="38" t="s">
        <v>436</v>
      </c>
      <c r="E8" s="38" t="s">
        <v>438</v>
      </c>
      <c r="F8" s="63"/>
    </row>
    <row r="9" spans="1:6" x14ac:dyDescent="0.3">
      <c r="A9" s="146"/>
      <c r="B9" s="138"/>
      <c r="C9" s="129"/>
      <c r="D9" s="38" t="s">
        <v>450</v>
      </c>
      <c r="E9" s="38" t="s">
        <v>451</v>
      </c>
      <c r="F9" s="63"/>
    </row>
    <row r="10" spans="1:6" ht="28.5" x14ac:dyDescent="0.3">
      <c r="A10" s="147"/>
      <c r="B10" s="139"/>
      <c r="C10" s="130"/>
      <c r="D10" s="41"/>
      <c r="E10" s="39" t="s">
        <v>452</v>
      </c>
      <c r="F10" s="62"/>
    </row>
    <row r="11" spans="1:6" x14ac:dyDescent="0.3">
      <c r="A11" s="148">
        <v>3</v>
      </c>
      <c r="B11" s="140" t="s">
        <v>390</v>
      </c>
      <c r="C11" s="134" t="s">
        <v>274</v>
      </c>
      <c r="D11" s="46" t="s">
        <v>439</v>
      </c>
      <c r="E11" s="46" t="s">
        <v>441</v>
      </c>
      <c r="F11" s="64"/>
    </row>
    <row r="12" spans="1:6" x14ac:dyDescent="0.3">
      <c r="A12" s="149"/>
      <c r="B12" s="141"/>
      <c r="C12" s="135"/>
      <c r="D12" s="48" t="s">
        <v>392</v>
      </c>
      <c r="E12" s="48" t="s">
        <v>395</v>
      </c>
      <c r="F12" s="65"/>
    </row>
    <row r="13" spans="1:6" x14ac:dyDescent="0.3">
      <c r="A13" s="150"/>
      <c r="B13" s="142"/>
      <c r="C13" s="136"/>
      <c r="D13" s="50" t="s">
        <v>440</v>
      </c>
      <c r="E13" s="50" t="s">
        <v>453</v>
      </c>
      <c r="F13" s="66"/>
    </row>
    <row r="14" spans="1:6" x14ac:dyDescent="0.3">
      <c r="A14" s="148">
        <v>4</v>
      </c>
      <c r="B14" s="140" t="s">
        <v>359</v>
      </c>
      <c r="C14" s="134" t="s">
        <v>274</v>
      </c>
      <c r="D14" s="46" t="s">
        <v>387</v>
      </c>
      <c r="E14" s="46" t="s">
        <v>443</v>
      </c>
      <c r="F14" s="64"/>
    </row>
    <row r="15" spans="1:6" ht="28.5" x14ac:dyDescent="0.3">
      <c r="A15" s="149"/>
      <c r="B15" s="141"/>
      <c r="C15" s="135"/>
      <c r="D15" s="48" t="s">
        <v>360</v>
      </c>
      <c r="E15" s="48" t="s">
        <v>454</v>
      </c>
      <c r="F15" s="65"/>
    </row>
    <row r="16" spans="1:6" x14ac:dyDescent="0.3">
      <c r="A16" s="150"/>
      <c r="B16" s="142"/>
      <c r="C16" s="136"/>
      <c r="D16" s="50" t="s">
        <v>442</v>
      </c>
      <c r="E16" s="52"/>
      <c r="F16" s="66"/>
    </row>
    <row r="17" spans="1:6" ht="28.5" x14ac:dyDescent="0.3">
      <c r="A17" s="145">
        <v>5</v>
      </c>
      <c r="B17" s="137" t="s">
        <v>363</v>
      </c>
      <c r="C17" s="128" t="s">
        <v>274</v>
      </c>
      <c r="D17" s="37" t="s">
        <v>397</v>
      </c>
      <c r="E17" s="37" t="s">
        <v>444</v>
      </c>
      <c r="F17" s="61"/>
    </row>
    <row r="18" spans="1:6" x14ac:dyDescent="0.3">
      <c r="A18" s="146"/>
      <c r="B18" s="138"/>
      <c r="C18" s="129"/>
      <c r="D18" s="38" t="s">
        <v>398</v>
      </c>
      <c r="E18" s="38" t="s">
        <v>400</v>
      </c>
      <c r="F18" s="63"/>
    </row>
    <row r="19" spans="1:6" ht="28.5" x14ac:dyDescent="0.3">
      <c r="A19" s="147"/>
      <c r="B19" s="139"/>
      <c r="C19" s="130"/>
      <c r="D19" s="39" t="s">
        <v>388</v>
      </c>
      <c r="E19" s="39" t="s">
        <v>420</v>
      </c>
      <c r="F19" s="62"/>
    </row>
    <row r="20" spans="1:6" ht="28.5" x14ac:dyDescent="0.3">
      <c r="A20" s="148">
        <v>6</v>
      </c>
      <c r="B20" s="140" t="s">
        <v>369</v>
      </c>
      <c r="C20" s="134" t="s">
        <v>274</v>
      </c>
      <c r="D20" s="46" t="s">
        <v>401</v>
      </c>
      <c r="E20" s="46" t="s">
        <v>441</v>
      </c>
      <c r="F20" s="64"/>
    </row>
    <row r="21" spans="1:6" x14ac:dyDescent="0.3">
      <c r="A21" s="149"/>
      <c r="B21" s="141"/>
      <c r="C21" s="135"/>
      <c r="D21" s="48" t="s">
        <v>398</v>
      </c>
      <c r="E21" s="48" t="s">
        <v>395</v>
      </c>
      <c r="F21" s="65"/>
    </row>
    <row r="22" spans="1:6" x14ac:dyDescent="0.3">
      <c r="A22" s="150"/>
      <c r="B22" s="142"/>
      <c r="C22" s="136"/>
      <c r="D22" s="50" t="s">
        <v>445</v>
      </c>
      <c r="E22" s="50" t="s">
        <v>453</v>
      </c>
      <c r="F22" s="66"/>
    </row>
    <row r="23" spans="1:6" ht="28.5" x14ac:dyDescent="0.3">
      <c r="A23" s="145">
        <v>7</v>
      </c>
      <c r="B23" s="137" t="s">
        <v>373</v>
      </c>
      <c r="C23" s="128" t="s">
        <v>274</v>
      </c>
      <c r="D23" s="37" t="s">
        <v>374</v>
      </c>
      <c r="E23" s="37" t="s">
        <v>455</v>
      </c>
      <c r="F23" s="61"/>
    </row>
    <row r="24" spans="1:6" ht="28.5" x14ac:dyDescent="0.3">
      <c r="A24" s="147"/>
      <c r="B24" s="139"/>
      <c r="C24" s="130"/>
      <c r="D24" s="39" t="s">
        <v>404</v>
      </c>
      <c r="E24" s="39" t="s">
        <v>422</v>
      </c>
      <c r="F24" s="62"/>
    </row>
    <row r="25" spans="1:6" ht="28.5" x14ac:dyDescent="0.3">
      <c r="A25" s="145">
        <v>8</v>
      </c>
      <c r="B25" s="137" t="s">
        <v>211</v>
      </c>
      <c r="C25" s="37" t="s">
        <v>274</v>
      </c>
      <c r="D25" s="37" t="s">
        <v>374</v>
      </c>
      <c r="E25" s="37" t="s">
        <v>455</v>
      </c>
      <c r="F25" s="61"/>
    </row>
    <row r="26" spans="1:6" ht="28.5" x14ac:dyDescent="0.3">
      <c r="A26" s="146"/>
      <c r="B26" s="138"/>
      <c r="C26" s="38" t="s">
        <v>376</v>
      </c>
      <c r="D26" s="38" t="s">
        <v>406</v>
      </c>
      <c r="E26" s="38" t="s">
        <v>422</v>
      </c>
      <c r="F26" s="63"/>
    </row>
    <row r="27" spans="1:6" ht="28.5" x14ac:dyDescent="0.3">
      <c r="A27" s="147"/>
      <c r="B27" s="139"/>
      <c r="C27" s="41"/>
      <c r="D27" s="39" t="s">
        <v>407</v>
      </c>
      <c r="E27" s="41"/>
      <c r="F27" s="62"/>
    </row>
    <row r="28" spans="1:6" ht="28.5" x14ac:dyDescent="0.3">
      <c r="A28" s="145">
        <v>9</v>
      </c>
      <c r="B28" s="137" t="s">
        <v>379</v>
      </c>
      <c r="C28" s="37" t="s">
        <v>274</v>
      </c>
      <c r="D28" s="37" t="s">
        <v>374</v>
      </c>
      <c r="E28" s="37" t="s">
        <v>455</v>
      </c>
      <c r="F28" s="61"/>
    </row>
    <row r="29" spans="1:6" ht="28.5" x14ac:dyDescent="0.3">
      <c r="A29" s="147"/>
      <c r="B29" s="139"/>
      <c r="C29" s="39" t="s">
        <v>376</v>
      </c>
      <c r="D29" s="39" t="s">
        <v>408</v>
      </c>
      <c r="E29" s="39" t="s">
        <v>422</v>
      </c>
      <c r="F29" s="62"/>
    </row>
    <row r="30" spans="1:6" ht="28.5" x14ac:dyDescent="0.3">
      <c r="A30" s="145">
        <v>10</v>
      </c>
      <c r="B30" s="137" t="s">
        <v>381</v>
      </c>
      <c r="C30" s="128" t="s">
        <v>274</v>
      </c>
      <c r="D30" s="37" t="s">
        <v>382</v>
      </c>
      <c r="E30" s="128" t="s">
        <v>426</v>
      </c>
      <c r="F30" s="61"/>
    </row>
    <row r="31" spans="1:6" x14ac:dyDescent="0.3">
      <c r="A31" s="147"/>
      <c r="B31" s="139"/>
      <c r="C31" s="130"/>
      <c r="D31" s="39" t="s">
        <v>456</v>
      </c>
      <c r="E31" s="130"/>
      <c r="F31" s="62"/>
    </row>
    <row r="32" spans="1:6" ht="28.5" x14ac:dyDescent="0.3">
      <c r="A32" s="151">
        <v>11</v>
      </c>
      <c r="B32" s="137" t="s">
        <v>229</v>
      </c>
      <c r="C32" s="128" t="s">
        <v>274</v>
      </c>
      <c r="D32" s="37" t="s">
        <v>382</v>
      </c>
      <c r="E32" s="102" t="s">
        <v>384</v>
      </c>
      <c r="F32" s="61"/>
    </row>
    <row r="33" spans="1:6" ht="28.5" x14ac:dyDescent="0.3">
      <c r="A33" s="147"/>
      <c r="B33" s="139"/>
      <c r="C33" s="130"/>
      <c r="D33" s="39" t="s">
        <v>457</v>
      </c>
      <c r="E33" s="152"/>
      <c r="F33" s="62"/>
    </row>
  </sheetData>
  <mergeCells count="33">
    <mergeCell ref="A30:A31"/>
    <mergeCell ref="B30:B31"/>
    <mergeCell ref="C30:C31"/>
    <mergeCell ref="E30:E31"/>
    <mergeCell ref="A32:A33"/>
    <mergeCell ref="B32:B33"/>
    <mergeCell ref="C32:C33"/>
    <mergeCell ref="E32:E33"/>
    <mergeCell ref="A28:A29"/>
    <mergeCell ref="B28:B29"/>
    <mergeCell ref="A17:A19"/>
    <mergeCell ref="B17:B19"/>
    <mergeCell ref="C17:C19"/>
    <mergeCell ref="A20:A22"/>
    <mergeCell ref="B20:B22"/>
    <mergeCell ref="C20:C22"/>
    <mergeCell ref="A23:A24"/>
    <mergeCell ref="B23:B24"/>
    <mergeCell ref="C23:C24"/>
    <mergeCell ref="A25:A27"/>
    <mergeCell ref="B25:B27"/>
    <mergeCell ref="A11:A13"/>
    <mergeCell ref="B11:B13"/>
    <mergeCell ref="C11:C13"/>
    <mergeCell ref="A14:A16"/>
    <mergeCell ref="B14:B16"/>
    <mergeCell ref="C14:C16"/>
    <mergeCell ref="A1:F1"/>
    <mergeCell ref="A3:A6"/>
    <mergeCell ref="B3:B6"/>
    <mergeCell ref="A7:A10"/>
    <mergeCell ref="B7:B10"/>
    <mergeCell ref="C7:C10"/>
  </mergeCells>
  <phoneticPr fontId="10" type="noConversion"/>
  <pageMargins left="0.75" right="0.75" top="1" bottom="1" header="0.51180555555555551" footer="0.511805555555555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命名范围</vt:lpstr>
      </vt:variant>
      <vt:variant>
        <vt:i4>7</vt:i4>
      </vt:variant>
    </vt:vector>
  </HeadingPairs>
  <TitlesOfParts>
    <vt:vector size="16" baseType="lpstr">
      <vt:lpstr>Home</vt:lpstr>
      <vt:lpstr>首页</vt:lpstr>
      <vt:lpstr>Cloud API</vt:lpstr>
      <vt:lpstr>Core Payment</vt:lpstr>
      <vt:lpstr>MDB</vt:lpstr>
      <vt:lpstr>PULSE</vt:lpstr>
      <vt:lpstr>AIDL</vt:lpstr>
      <vt:lpstr>Serial+Socket</vt:lpstr>
      <vt:lpstr>Accessory</vt:lpstr>
      <vt:lpstr>'Cloud API'!Global_ClientID</vt:lpstr>
      <vt:lpstr>'Cloud API'!Global_ClientSecret</vt:lpstr>
      <vt:lpstr>'Cloud API'!Global_Currency</vt:lpstr>
      <vt:lpstr>'Cloud API'!Global_MID</vt:lpstr>
      <vt:lpstr>'Cloud API'!Global_POSID</vt:lpstr>
      <vt:lpstr>'Cloud API'!Global_Token</vt:lpstr>
      <vt:lpstr>'Cloud API'!Global_TRADENO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Beaver Xu</cp:lastModifiedBy>
  <dcterms:created xsi:type="dcterms:W3CDTF">2023-05-12T11:15:00Z</dcterms:created>
  <dcterms:modified xsi:type="dcterms:W3CDTF">2026-01-20T09:44:22Z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E1B0EDA5F8754D9BAB2ECC67B0C8D78C_13</vt:lpwstr>
  </property>
</Properties>
</file>